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C:\Users\User\Downloads\国体二次・記録会\"/>
    </mc:Choice>
  </mc:AlternateContent>
  <xr:revisionPtr revIDLastSave="0" documentId="8_{F46B7E3E-6B04-41B2-9173-AEC5BC996070}" xr6:coauthVersionLast="47" xr6:coauthVersionMax="47" xr10:uidLastSave="{00000000-0000-0000-0000-000000000000}"/>
  <bookViews>
    <workbookView xWindow="-120" yWindow="-120" windowWidth="29040" windowHeight="15840" xr2:uid="{00000000-000D-0000-FFFF-FFFF00000000}"/>
  </bookViews>
  <sheets>
    <sheet name="TA記録会申込書（成年）" sheetId="1" r:id="rId1"/>
    <sheet name="TA記録会申込書（少年） (2)" sheetId="4" r:id="rId2"/>
  </sheets>
  <definedNames>
    <definedName name="_xlnm.Print_Area" localSheetId="1">'TA記録会申込書（少年） (2)'!$A$1:$K$54</definedName>
    <definedName name="_xlnm.Print_Area" localSheetId="0">'TA記録会申込書（成年）'!$A$1:$K$54</definedName>
  </definedNames>
  <calcPr calcId="191029"/>
</workbook>
</file>

<file path=xl/calcChain.xml><?xml version="1.0" encoding="utf-8"?>
<calcChain xmlns="http://schemas.openxmlformats.org/spreadsheetml/2006/main">
  <c r="J50" i="4" l="1"/>
  <c r="K50" i="4"/>
  <c r="J49" i="4"/>
  <c r="C3" i="4"/>
  <c r="A1" i="4" s="1"/>
  <c r="N43" i="4"/>
  <c r="N41" i="4"/>
  <c r="N39" i="4"/>
  <c r="N37" i="4"/>
  <c r="N35" i="4"/>
  <c r="N33" i="4"/>
  <c r="N32" i="4"/>
  <c r="N31" i="4"/>
  <c r="N29" i="4"/>
  <c r="N27" i="4"/>
  <c r="N25" i="4"/>
  <c r="J48" i="4"/>
  <c r="N23" i="4"/>
  <c r="K48" i="4"/>
  <c r="N21" i="4"/>
  <c r="N19" i="4"/>
  <c r="J47" i="4"/>
  <c r="N17" i="4"/>
  <c r="J46" i="4"/>
  <c r="N15" i="4"/>
  <c r="H3" i="1"/>
  <c r="H3" i="4" s="1"/>
  <c r="A1" i="1"/>
  <c r="N29" i="1"/>
  <c r="K47" i="1"/>
  <c r="N31" i="1"/>
  <c r="K50" i="1"/>
  <c r="N32" i="1"/>
  <c r="N33" i="1"/>
  <c r="J50" i="1"/>
  <c r="N43" i="1"/>
  <c r="N15" i="1"/>
  <c r="K49" i="1"/>
  <c r="N25" i="1"/>
  <c r="J48" i="1"/>
  <c r="N21" i="1"/>
  <c r="K51" i="1"/>
  <c r="N23" i="1"/>
  <c r="K48" i="1"/>
  <c r="N27" i="1"/>
  <c r="J47" i="1"/>
  <c r="N35" i="1"/>
  <c r="J46" i="1"/>
  <c r="N37" i="1"/>
  <c r="K46" i="1"/>
  <c r="N39" i="1"/>
  <c r="N41" i="1"/>
  <c r="N17" i="1"/>
  <c r="J49" i="1"/>
  <c r="N19" i="1"/>
  <c r="J51" i="1"/>
  <c r="K47" i="4"/>
  <c r="O47" i="4" s="1"/>
  <c r="K49" i="4"/>
  <c r="O49" i="4"/>
  <c r="K46" i="4"/>
  <c r="O46" i="4"/>
  <c r="D46" i="4"/>
  <c r="O50" i="4"/>
  <c r="P50" i="4"/>
  <c r="O48" i="4"/>
  <c r="O51" i="4"/>
  <c r="D50" i="4"/>
  <c r="G50" i="4"/>
  <c r="P46" i="4"/>
  <c r="P51" i="4"/>
  <c r="D51" i="4"/>
  <c r="G51" i="4"/>
  <c r="P49" i="4"/>
  <c r="D49" i="4"/>
  <c r="G49" i="4"/>
  <c r="D48" i="4"/>
  <c r="G48" i="4"/>
  <c r="P48" i="4"/>
  <c r="E33" i="4"/>
  <c r="E35" i="4"/>
  <c r="D43" i="4"/>
  <c r="D37" i="4"/>
  <c r="E19" i="1"/>
  <c r="E21" i="1"/>
  <c r="D17" i="1"/>
  <c r="E39" i="1"/>
  <c r="D15" i="1"/>
  <c r="E31" i="4"/>
  <c r="D33" i="4"/>
  <c r="E37" i="4"/>
  <c r="D27" i="4"/>
  <c r="E25" i="1"/>
  <c r="E37" i="1"/>
  <c r="E23" i="1"/>
  <c r="D29" i="4"/>
  <c r="D31" i="4"/>
  <c r="D35" i="4"/>
  <c r="E21" i="4"/>
  <c r="E41" i="1"/>
  <c r="D29" i="1"/>
  <c r="E27" i="1"/>
  <c r="E23" i="4"/>
  <c r="E25" i="4"/>
  <c r="E27" i="4"/>
  <c r="D19" i="4"/>
  <c r="E31" i="1"/>
  <c r="D27" i="1"/>
  <c r="E15" i="1"/>
  <c r="D21" i="4"/>
  <c r="D23" i="4"/>
  <c r="D25" i="4"/>
  <c r="E29" i="1"/>
  <c r="D31" i="1"/>
  <c r="D35" i="1"/>
  <c r="D41" i="1"/>
  <c r="E15" i="4"/>
  <c r="E17" i="4"/>
  <c r="E19" i="4"/>
  <c r="D39" i="1"/>
  <c r="D37" i="1"/>
  <c r="D33" i="1"/>
  <c r="E35" i="1"/>
  <c r="E41" i="4"/>
  <c r="E43" i="4"/>
  <c r="D15" i="4"/>
  <c r="D17" i="4"/>
  <c r="E17" i="1"/>
  <c r="D23" i="1"/>
  <c r="D25" i="1"/>
  <c r="E33" i="1"/>
  <c r="D39" i="4"/>
  <c r="D41" i="4"/>
  <c r="E29" i="4"/>
  <c r="E39" i="4"/>
  <c r="D19" i="1"/>
  <c r="E43" i="1"/>
  <c r="D21" i="1"/>
  <c r="D43" i="1"/>
  <c r="P47" i="4" l="1"/>
  <c r="P52" i="4" s="1"/>
  <c r="G52" i="4" s="1"/>
  <c r="G47" i="4"/>
  <c r="D47" i="4"/>
  <c r="O52" i="4"/>
  <c r="D52" i="4" s="1"/>
  <c r="G46" i="4"/>
  <c r="O47" i="1"/>
  <c r="G47" i="1" s="1"/>
  <c r="O50" i="1"/>
  <c r="D50" i="1" s="1"/>
  <c r="O49" i="1"/>
  <c r="G49" i="1" s="1"/>
  <c r="O46" i="1"/>
  <c r="P46" i="1" s="1"/>
  <c r="O48" i="1"/>
  <c r="G48" i="1" s="1"/>
  <c r="O51" i="1"/>
  <c r="G51" i="1" s="1"/>
  <c r="G50" i="1" l="1"/>
  <c r="P50" i="1"/>
  <c r="P47" i="1"/>
  <c r="D47" i="1"/>
  <c r="D46" i="1"/>
  <c r="G46" i="1" s="1"/>
  <c r="P49" i="1"/>
  <c r="D49" i="1"/>
  <c r="O52" i="1"/>
  <c r="D52" i="1" s="1"/>
  <c r="D48" i="1"/>
  <c r="P51" i="1"/>
  <c r="D51" i="1"/>
  <c r="P48" i="1"/>
  <c r="P52" i="1" l="1"/>
  <c r="G52" i="1" s="1"/>
</calcChain>
</file>

<file path=xl/sharedStrings.xml><?xml version="1.0" encoding="utf-8"?>
<sst xmlns="http://schemas.openxmlformats.org/spreadsheetml/2006/main" count="201" uniqueCount="105">
  <si>
    <t>申　込　所　属　名</t>
    <rPh sb="0" eb="1">
      <t>サル</t>
    </rPh>
    <rPh sb="2" eb="3">
      <t>コミ</t>
    </rPh>
    <rPh sb="4" eb="5">
      <t>トコロ</t>
    </rPh>
    <rPh sb="6" eb="7">
      <t>ゾク</t>
    </rPh>
    <rPh sb="8" eb="9">
      <t>メイ</t>
    </rPh>
    <phoneticPr fontId="2"/>
  </si>
  <si>
    <t>代表者氏名</t>
    <rPh sb="0" eb="3">
      <t>ダイヒョウシャ</t>
    </rPh>
    <rPh sb="3" eb="5">
      <t>シメイ</t>
    </rPh>
    <phoneticPr fontId="2"/>
  </si>
  <si>
    <t>性別</t>
    <rPh sb="0" eb="2">
      <t>セイベツ</t>
    </rPh>
    <phoneticPr fontId="2"/>
  </si>
  <si>
    <t>競技種目</t>
    <rPh sb="0" eb="2">
      <t>キョウギ</t>
    </rPh>
    <rPh sb="2" eb="4">
      <t>シュモク</t>
    </rPh>
    <phoneticPr fontId="2"/>
  </si>
  <si>
    <t>バッジ種類</t>
    <rPh sb="3" eb="5">
      <t>シュルイ</t>
    </rPh>
    <phoneticPr fontId="2"/>
  </si>
  <si>
    <t>＝</t>
    <phoneticPr fontId="2"/>
  </si>
  <si>
    <t>参 加 者 総 数</t>
    <rPh sb="0" eb="1">
      <t>サン</t>
    </rPh>
    <rPh sb="2" eb="3">
      <t>カ</t>
    </rPh>
    <rPh sb="4" eb="5">
      <t>モノ</t>
    </rPh>
    <rPh sb="6" eb="7">
      <t>フサ</t>
    </rPh>
    <rPh sb="8" eb="9">
      <t>カズ</t>
    </rPh>
    <phoneticPr fontId="2"/>
  </si>
  <si>
    <t>参加料合計</t>
    <rPh sb="0" eb="1">
      <t>サン</t>
    </rPh>
    <rPh sb="1" eb="2">
      <t>カ</t>
    </rPh>
    <rPh sb="2" eb="3">
      <t>リョウ</t>
    </rPh>
    <rPh sb="3" eb="4">
      <t>ゴウ</t>
    </rPh>
    <rPh sb="4" eb="5">
      <t>ケイ</t>
    </rPh>
    <phoneticPr fontId="2"/>
  </si>
  <si>
    <t>　中学男</t>
    <rPh sb="1" eb="3">
      <t>チュウガク</t>
    </rPh>
    <rPh sb="3" eb="4">
      <t>オトコ</t>
    </rPh>
    <phoneticPr fontId="2"/>
  </si>
  <si>
    <t>C P 男</t>
    <phoneticPr fontId="2"/>
  </si>
  <si>
    <t>・個人情報の取り扱いについて</t>
    <rPh sb="1" eb="3">
      <t>コジン</t>
    </rPh>
    <rPh sb="3" eb="5">
      <t>ジョウホウ</t>
    </rPh>
    <rPh sb="6" eb="7">
      <t>ト</t>
    </rPh>
    <rPh sb="8" eb="9">
      <t>アツカ</t>
    </rPh>
    <phoneticPr fontId="2"/>
  </si>
  <si>
    <t>　本連盟「個人情報保護法」及び「肖像権」に関する取り扱いについてに基づいて行う。</t>
    <rPh sb="1" eb="2">
      <t>ホン</t>
    </rPh>
    <rPh sb="2" eb="4">
      <t>レンメイ</t>
    </rPh>
    <rPh sb="5" eb="7">
      <t>コジン</t>
    </rPh>
    <rPh sb="7" eb="9">
      <t>ジョウホウ</t>
    </rPh>
    <rPh sb="9" eb="12">
      <t>ホゴホウ</t>
    </rPh>
    <rPh sb="33" eb="35">
      <t>モトズ</t>
    </rPh>
    <rPh sb="37" eb="38">
      <t>オコナ</t>
    </rPh>
    <phoneticPr fontId="2"/>
  </si>
  <si>
    <t>申込締切：</t>
    <rPh sb="0" eb="2">
      <t>モウシコミ</t>
    </rPh>
    <rPh sb="2" eb="4">
      <t>シメキ</t>
    </rPh>
    <phoneticPr fontId="2"/>
  </si>
  <si>
    <t>競技開催日（</t>
    <rPh sb="0" eb="2">
      <t>キョウギ</t>
    </rPh>
    <rPh sb="2" eb="5">
      <t>カイサイビ</t>
    </rPh>
    <phoneticPr fontId="2"/>
  </si>
  <si>
    <t>派遣競技役員名</t>
  </si>
  <si>
    <t>(</t>
    <phoneticPr fontId="2"/>
  </si>
  <si>
    <t>11月度</t>
    <rPh sb="2" eb="4">
      <t>ガツド</t>
    </rPh>
    <phoneticPr fontId="2"/>
  </si>
  <si>
    <t>７月度</t>
    <rPh sb="1" eb="3">
      <t>ガツド</t>
    </rPh>
    <phoneticPr fontId="2"/>
  </si>
  <si>
    <t>携帯電話番号</t>
    <rPh sb="0" eb="2">
      <t>ケイタイ</t>
    </rPh>
    <rPh sb="2" eb="4">
      <t>デンワ</t>
    </rPh>
    <rPh sb="4" eb="6">
      <t>バンゴウ</t>
    </rPh>
    <phoneticPr fontId="2"/>
  </si>
  <si>
    <t>PCアドレス</t>
    <phoneticPr fontId="2"/>
  </si>
  <si>
    <t>グリーン</t>
    <phoneticPr fontId="2"/>
  </si>
  <si>
    <t>ゴールド</t>
    <phoneticPr fontId="2"/>
  </si>
  <si>
    <t>申請中</t>
    <rPh sb="0" eb="3">
      <t>シンセイチュウ</t>
    </rPh>
    <phoneticPr fontId="2"/>
  </si>
  <si>
    <t>レッド</t>
    <phoneticPr fontId="2"/>
  </si>
  <si>
    <t>ホワイト</t>
    <phoneticPr fontId="2"/>
  </si>
  <si>
    <t>男</t>
    <rPh sb="0" eb="1">
      <t>オトコ</t>
    </rPh>
    <phoneticPr fontId="2"/>
  </si>
  <si>
    <t>女</t>
    <rPh sb="0" eb="1">
      <t>オンナ</t>
    </rPh>
    <phoneticPr fontId="2"/>
  </si>
  <si>
    <t>↓人数</t>
    <rPh sb="1" eb="3">
      <t>ニンズウ</t>
    </rPh>
    <phoneticPr fontId="2"/>
  </si>
  <si>
    <t>4月度</t>
    <rPh sb="1" eb="3">
      <t>ガツド</t>
    </rPh>
    <phoneticPr fontId="2"/>
  </si>
  <si>
    <t>8月度</t>
    <rPh sb="1" eb="3">
      <t>ガツド</t>
    </rPh>
    <phoneticPr fontId="2"/>
  </si>
  <si>
    <t>10月度</t>
    <rPh sb="2" eb="3">
      <t>ガツ</t>
    </rPh>
    <rPh sb="3" eb="4">
      <t>ド</t>
    </rPh>
    <phoneticPr fontId="2"/>
  </si>
  <si>
    <t>総 括 表</t>
    <rPh sb="0" eb="1">
      <t>フサ</t>
    </rPh>
    <rPh sb="2" eb="3">
      <t>カツ</t>
    </rPh>
    <rPh sb="4" eb="5">
      <t>ヒョウ</t>
    </rPh>
    <phoneticPr fontId="2"/>
  </si>
  <si>
    <t>大会当日、荒天等で開催の有無を連絡することがあります。</t>
    <rPh sb="0" eb="2">
      <t>タイカイ</t>
    </rPh>
    <rPh sb="2" eb="4">
      <t>トウジツ</t>
    </rPh>
    <rPh sb="5" eb="7">
      <t>コウテン</t>
    </rPh>
    <rPh sb="7" eb="8">
      <t>トウ</t>
    </rPh>
    <rPh sb="9" eb="11">
      <t>カイサイ</t>
    </rPh>
    <rPh sb="12" eb="14">
      <t>ウム</t>
    </rPh>
    <rPh sb="15" eb="17">
      <t>レンラク</t>
    </rPh>
    <phoneticPr fontId="2"/>
  </si>
  <si>
    <t>備　考</t>
    <rPh sb="0" eb="1">
      <t>ビ</t>
    </rPh>
    <rPh sb="2" eb="3">
      <t>コウ</t>
    </rPh>
    <phoneticPr fontId="2"/>
  </si>
  <si>
    <t>申 請 点</t>
    <rPh sb="0" eb="1">
      <t>サル</t>
    </rPh>
    <rPh sb="2" eb="3">
      <t>ショウ</t>
    </rPh>
    <rPh sb="4" eb="5">
      <t>テン</t>
    </rPh>
    <phoneticPr fontId="2"/>
  </si>
  <si>
    <t>県民大会</t>
    <rPh sb="0" eb="2">
      <t>ケンミン</t>
    </rPh>
    <rPh sb="2" eb="4">
      <t>タイカイ</t>
    </rPh>
    <phoneticPr fontId="2"/>
  </si>
  <si>
    <t>全兵庫大会</t>
    <rPh sb="0" eb="1">
      <t>ゼン</t>
    </rPh>
    <rPh sb="1" eb="3">
      <t>ヒョウゴ</t>
    </rPh>
    <rPh sb="3" eb="5">
      <t>タイカイ</t>
    </rPh>
    <phoneticPr fontId="2"/>
  </si>
  <si>
    <t>　</t>
    <phoneticPr fontId="2"/>
  </si>
  <si>
    <t>申　請　点</t>
    <rPh sb="0" eb="1">
      <t>サル</t>
    </rPh>
    <rPh sb="2" eb="3">
      <t>ショウ</t>
    </rPh>
    <rPh sb="4" eb="5">
      <t>テン</t>
    </rPh>
    <phoneticPr fontId="2"/>
  </si>
  <si>
    <t>大会名①</t>
    <rPh sb="0" eb="3">
      <t>タイカイメイ</t>
    </rPh>
    <phoneticPr fontId="2"/>
  </si>
  <si>
    <t>大会名②</t>
    <rPh sb="0" eb="3">
      <t>タイカイメイ</t>
    </rPh>
    <phoneticPr fontId="2"/>
  </si>
  <si>
    <t>記入例</t>
    <rPh sb="0" eb="2">
      <t>キニュウ</t>
    </rPh>
    <rPh sb="2" eb="3">
      <t>レイ</t>
    </rPh>
    <phoneticPr fontId="2"/>
  </si>
  <si>
    <t>氏 　 ・</t>
    <rPh sb="0" eb="1">
      <t>シ</t>
    </rPh>
    <phoneticPr fontId="2"/>
  </si>
  <si>
    <t>　名</t>
    <rPh sb="1" eb="2">
      <t>メイ</t>
    </rPh>
    <phoneticPr fontId="2"/>
  </si>
  <si>
    <t xml:space="preserve"> 性別・競技種目・バッジ種類・申請大会及び備考欄は、クリックすると 「▼」 が表記されますので、箇条から選択して下さい。</t>
    <rPh sb="1" eb="3">
      <t>セイベツ</t>
    </rPh>
    <rPh sb="4" eb="6">
      <t>キョウギ</t>
    </rPh>
    <rPh sb="6" eb="8">
      <t>シュモク</t>
    </rPh>
    <rPh sb="12" eb="14">
      <t>シュルイ</t>
    </rPh>
    <rPh sb="15" eb="17">
      <t>シンセイ</t>
    </rPh>
    <rPh sb="17" eb="19">
      <t>タイカイ</t>
    </rPh>
    <rPh sb="19" eb="20">
      <t>オヨ</t>
    </rPh>
    <rPh sb="21" eb="23">
      <t>ビコウ</t>
    </rPh>
    <rPh sb="23" eb="24">
      <t>ラン</t>
    </rPh>
    <rPh sb="39" eb="41">
      <t>ヒョウキ</t>
    </rPh>
    <rPh sb="48" eb="50">
      <t>カジョウ</t>
    </rPh>
    <rPh sb="52" eb="54">
      <t>センタク</t>
    </rPh>
    <rPh sb="56" eb="57">
      <t>クダ</t>
    </rPh>
    <phoneticPr fontId="2"/>
  </si>
  <si>
    <t>備　考</t>
    <rPh sb="0" eb="1">
      <t>ソナエ</t>
    </rPh>
    <rPh sb="2" eb="3">
      <t>コウ</t>
    </rPh>
    <phoneticPr fontId="2"/>
  </si>
  <si>
    <t>車椅子使用者は、クリック</t>
    <rPh sb="0" eb="3">
      <t>クルマイス</t>
    </rPh>
    <rPh sb="3" eb="5">
      <t>シヨウ</t>
    </rPh>
    <rPh sb="5" eb="6">
      <t>シャ</t>
    </rPh>
    <phoneticPr fontId="2"/>
  </si>
  <si>
    <t>車椅子</t>
    <rPh sb="0" eb="1">
      <t>クルマ</t>
    </rPh>
    <rPh sb="1" eb="3">
      <t>イス</t>
    </rPh>
    <phoneticPr fontId="2"/>
  </si>
  <si>
    <t>フ  リ  ガ  ナ</t>
    <phoneticPr fontId="2"/>
  </si>
  <si>
    <t>ブラック</t>
    <phoneticPr fontId="2"/>
  </si>
  <si>
    <t>ブルー</t>
    <phoneticPr fontId="2"/>
  </si>
  <si>
    <t>C P</t>
    <phoneticPr fontId="2"/>
  </si>
  <si>
    <t>6月度</t>
    <rPh sb="1" eb="3">
      <t>ガツド</t>
    </rPh>
    <phoneticPr fontId="2"/>
  </si>
  <si>
    <t>パープル</t>
    <phoneticPr fontId="2"/>
  </si>
  <si>
    <r>
      <rPr>
        <sz val="18"/>
        <color indexed="60"/>
        <rFont val="ＭＳ Ｐゴシック"/>
        <family val="3"/>
        <charset val="128"/>
      </rPr>
      <t xml:space="preserve">他府県・学ア連からのエントリー者 </t>
    </r>
    <r>
      <rPr>
        <b/>
        <sz val="11"/>
        <color indexed="62"/>
        <rFont val="ＭＳ Ｐゴシック"/>
        <family val="3"/>
        <charset val="128"/>
      </rPr>
      <t xml:space="preserve">： </t>
    </r>
    <r>
      <rPr>
        <sz val="11"/>
        <color indexed="62"/>
        <rFont val="ＭＳ Ｐゴシック"/>
        <family val="3"/>
        <charset val="128"/>
      </rPr>
      <t>エントリーする者の中から、代表者名を記す。</t>
    </r>
    <rPh sb="4" eb="5">
      <t>ガク</t>
    </rPh>
    <rPh sb="6" eb="7">
      <t>レン</t>
    </rPh>
    <phoneticPr fontId="2"/>
  </si>
  <si>
    <r>
      <rPr>
        <sz val="18"/>
        <color indexed="60"/>
        <rFont val="ＭＳ Ｐゴシック"/>
        <family val="3"/>
        <charset val="128"/>
      </rPr>
      <t xml:space="preserve">学ア連からのエントリー者 </t>
    </r>
    <r>
      <rPr>
        <b/>
        <sz val="11"/>
        <color indexed="62"/>
        <rFont val="ＭＳ Ｐゴシック"/>
        <family val="3"/>
        <charset val="128"/>
      </rPr>
      <t xml:space="preserve">： </t>
    </r>
    <r>
      <rPr>
        <sz val="11"/>
        <color indexed="62"/>
        <rFont val="ＭＳ Ｐゴシック"/>
        <family val="3"/>
        <charset val="128"/>
      </rPr>
      <t>エントリーする者の中から、代表者名を記す。</t>
    </r>
    <rPh sb="0" eb="1">
      <t>ガク</t>
    </rPh>
    <rPh sb="2" eb="3">
      <t>レン</t>
    </rPh>
    <phoneticPr fontId="2"/>
  </si>
  <si>
    <t>B B 男</t>
    <phoneticPr fontId="2"/>
  </si>
  <si>
    <t>９００ｍＲ</t>
    <phoneticPr fontId="2"/>
  </si>
  <si>
    <t>ＣＰ</t>
    <phoneticPr fontId="2"/>
  </si>
  <si>
    <t>成　　年</t>
    <rPh sb="0" eb="1">
      <t>セイ</t>
    </rPh>
    <rPh sb="3" eb="4">
      <t>ネン</t>
    </rPh>
    <phoneticPr fontId="2"/>
  </si>
  <si>
    <t>大　　学　</t>
    <rPh sb="0" eb="1">
      <t>ダイ</t>
    </rPh>
    <rPh sb="3" eb="4">
      <t>ガク</t>
    </rPh>
    <phoneticPr fontId="2"/>
  </si>
  <si>
    <t>ベアボウ</t>
    <phoneticPr fontId="2"/>
  </si>
  <si>
    <t>　成年男</t>
    <rPh sb="1" eb="3">
      <t>セイネン</t>
    </rPh>
    <rPh sb="3" eb="4">
      <t>オトコ</t>
    </rPh>
    <phoneticPr fontId="2"/>
  </si>
  <si>
    <t>学生男</t>
    <rPh sb="0" eb="2">
      <t>ガクセイ</t>
    </rPh>
    <phoneticPr fontId="2"/>
  </si>
  <si>
    <t>900mＲ男</t>
    <phoneticPr fontId="2"/>
  </si>
  <si>
    <t>学生ＲＣ</t>
    <rPh sb="0" eb="2">
      <t>ガクセイ</t>
    </rPh>
    <phoneticPr fontId="2"/>
  </si>
  <si>
    <t>成年RC</t>
    <rPh sb="0" eb="1">
      <t>シゲル</t>
    </rPh>
    <rPh sb="1" eb="2">
      <t>トシ</t>
    </rPh>
    <phoneticPr fontId="2"/>
  </si>
  <si>
    <t>４月度記録会</t>
    <rPh sb="1" eb="3">
      <t>ガツド</t>
    </rPh>
    <rPh sb="3" eb="6">
      <t>キロクカイ</t>
    </rPh>
    <phoneticPr fontId="2"/>
  </si>
  <si>
    <t>８月度記録会</t>
    <rPh sb="1" eb="3">
      <t>ガツド</t>
    </rPh>
    <rPh sb="3" eb="6">
      <t>キロクカイ</t>
    </rPh>
    <phoneticPr fontId="2"/>
  </si>
  <si>
    <t>10月度記録会</t>
    <rPh sb="2" eb="4">
      <t>ガツド</t>
    </rPh>
    <rPh sb="4" eb="7">
      <t>キロクカイ</t>
    </rPh>
    <phoneticPr fontId="2"/>
  </si>
  <si>
    <t>11月度記録会</t>
    <rPh sb="2" eb="4">
      <t>ガツド</t>
    </rPh>
    <rPh sb="4" eb="7">
      <t>キロクカイ</t>
    </rPh>
    <phoneticPr fontId="2"/>
  </si>
  <si>
    <t>強化部主催大会</t>
    <rPh sb="0" eb="2">
      <t>キョウカ</t>
    </rPh>
    <rPh sb="2" eb="3">
      <t>ブ</t>
    </rPh>
    <rPh sb="3" eb="5">
      <t>シュサイ</t>
    </rPh>
    <rPh sb="5" eb="7">
      <t>タイカイ</t>
    </rPh>
    <phoneticPr fontId="2"/>
  </si>
  <si>
    <t>他団体大会</t>
    <rPh sb="0" eb="1">
      <t>タ</t>
    </rPh>
    <rPh sb="1" eb="3">
      <t>ダンタイ</t>
    </rPh>
    <rPh sb="3" eb="5">
      <t>タイカイ</t>
    </rPh>
    <phoneticPr fontId="2"/>
  </si>
  <si>
    <t>注意</t>
    <rPh sb="0" eb="2">
      <t>チュウイ</t>
    </rPh>
    <phoneticPr fontId="2"/>
  </si>
  <si>
    <t>ＢＢ</t>
  </si>
  <si>
    <t>参加申込書</t>
    <phoneticPr fontId="2"/>
  </si>
  <si>
    <t>成年ＲＣ</t>
    <rPh sb="0" eb="1">
      <t>セイ</t>
    </rPh>
    <rPh sb="1" eb="2">
      <t>ネン</t>
    </rPh>
    <phoneticPr fontId="2"/>
  </si>
  <si>
    <t>大学ＲＣ</t>
    <rPh sb="0" eb="1">
      <t>ダイ</t>
    </rPh>
    <rPh sb="1" eb="2">
      <t>ガク</t>
    </rPh>
    <phoneticPr fontId="2"/>
  </si>
  <si>
    <t>９００ｍＲ</t>
  </si>
  <si>
    <t>ベアボウ</t>
  </si>
  <si>
    <t>コンパウンド</t>
  </si>
  <si>
    <t>６０mW</t>
    <phoneticPr fontId="2"/>
  </si>
  <si>
    <t>60mW男</t>
    <phoneticPr fontId="2"/>
  </si>
  <si>
    <t>jimukyoku@hyogo-archery.org</t>
    <phoneticPr fontId="2"/>
  </si>
  <si>
    <t>／　　　　）P</t>
    <phoneticPr fontId="2"/>
  </si>
  <si>
    <t>）</t>
    <phoneticPr fontId="2"/>
  </si>
  <si>
    <t>注１</t>
    <rPh sb="0" eb="1">
      <t>チュウ</t>
    </rPh>
    <phoneticPr fontId="2"/>
  </si>
  <si>
    <t>①員数調整の場合、申請点が記載されていない者は、空きがあれば抽選で決定する。</t>
    <phoneticPr fontId="2"/>
  </si>
  <si>
    <t>注２</t>
    <rPh sb="0" eb="1">
      <t>チュウ</t>
    </rPh>
    <phoneticPr fontId="2"/>
  </si>
  <si>
    <t>：参加費は当日徴収。不参加の場合、後日徴収する。</t>
    <phoneticPr fontId="2"/>
  </si>
  <si>
    <t>注３</t>
    <rPh sb="0" eb="1">
      <t>チュウ</t>
    </rPh>
    <phoneticPr fontId="2"/>
  </si>
  <si>
    <t>：氏・名を漢字で入力するとフリガナが自動で表示されます。特殊な読み方は訂正してください。</t>
    <phoneticPr fontId="2"/>
  </si>
  <si>
    <t>キャデット</t>
  </si>
  <si>
    <t>少年</t>
  </si>
  <si>
    <t>中学(70mR)</t>
    <rPh sb="1" eb="2">
      <t>ガク</t>
    </rPh>
    <phoneticPr fontId="2"/>
  </si>
  <si>
    <t>少年男</t>
  </si>
  <si>
    <t>B B 男</t>
  </si>
  <si>
    <t>中学70男</t>
    <rPh sb="1" eb="2">
      <t>ガク</t>
    </rPh>
    <rPh sb="4" eb="5">
      <t>オトコ</t>
    </rPh>
    <phoneticPr fontId="2"/>
  </si>
  <si>
    <t>少年</t>
    <rPh sb="0" eb="2">
      <t>ショウネン</t>
    </rPh>
    <phoneticPr fontId="2"/>
  </si>
  <si>
    <t>注4</t>
    <rPh sb="0" eb="1">
      <t>チュウ</t>
    </rPh>
    <phoneticPr fontId="2"/>
  </si>
  <si>
    <t>：今大会は900ｍR・60ｍWの募集はありません。</t>
    <rPh sb="1" eb="4">
      <t>コンタイカイ</t>
    </rPh>
    <rPh sb="16" eb="18">
      <t>ボシュウ</t>
    </rPh>
    <phoneticPr fontId="2"/>
  </si>
  <si>
    <t>：今大会はキャデットの募集はありません。</t>
    <rPh sb="1" eb="4">
      <t>コンタイカイ</t>
    </rPh>
    <rPh sb="11" eb="13">
      <t>ボシュウ</t>
    </rPh>
    <phoneticPr fontId="2"/>
  </si>
  <si>
    <t>全ア連登録番号</t>
    <rPh sb="0" eb="1">
      <t>ゼン</t>
    </rPh>
    <rPh sb="2" eb="3">
      <t>レン</t>
    </rPh>
    <rPh sb="3" eb="7">
      <t>トウロクバンゴウ</t>
    </rPh>
    <phoneticPr fontId="2"/>
  </si>
  <si>
    <t>全ア連登録番号</t>
    <rPh sb="0" eb="1">
      <t>ゼン</t>
    </rPh>
    <rPh sb="2" eb="7">
      <t>レントウロクバンゴウ</t>
    </rPh>
    <phoneticPr fontId="2"/>
  </si>
  <si>
    <t>全日ＴＡ選考記録会②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</si>
</sst>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quot;年&quot;m&quot;月&quot;d&quot;日&quot;;@"/>
    <numFmt numFmtId="177" formatCode="&quot;（&quot;m&quot;月度&quot;"/>
    <numFmt numFmtId="178" formatCode="0&quot;名&quot;"/>
    <numFmt numFmtId="179" formatCode="#,##0&quot;円&quot;"/>
    <numFmt numFmtId="180" formatCode="0&quot;名×&quot;"/>
    <numFmt numFmtId="181" formatCode="&quot;女　　&quot;0&quot;名&quot;"/>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1"/>
      <name val="ＭＳ Ｐ明朝"/>
      <family val="1"/>
      <charset val="128"/>
    </font>
    <font>
      <u/>
      <sz val="8.25"/>
      <color indexed="12"/>
      <name val="ＭＳ Ｐゴシック"/>
      <family val="3"/>
      <charset val="128"/>
    </font>
    <font>
      <sz val="11"/>
      <color indexed="62"/>
      <name val="ＭＳ Ｐゴシック"/>
      <family val="3"/>
      <charset val="128"/>
    </font>
    <font>
      <b/>
      <sz val="11"/>
      <color indexed="62"/>
      <name val="ＭＳ Ｐゴシック"/>
      <family val="3"/>
      <charset val="128"/>
    </font>
    <font>
      <sz val="16"/>
      <name val="ＭＳ Ｐゴシック"/>
      <family val="3"/>
      <charset val="128"/>
    </font>
    <font>
      <sz val="11"/>
      <name val="ＭＳ Ｐゴシック"/>
      <family val="3"/>
      <charset val="128"/>
    </font>
    <font>
      <sz val="11"/>
      <name val="ＭＳ Ｐ明朝"/>
      <family val="1"/>
      <charset val="128"/>
    </font>
    <font>
      <sz val="11"/>
      <name val="Century"/>
      <family val="1"/>
    </font>
    <font>
      <b/>
      <sz val="11"/>
      <name val="ＭＳ Ｐゴシック"/>
      <family val="3"/>
      <charset val="128"/>
    </font>
    <font>
      <u/>
      <sz val="11"/>
      <color indexed="12"/>
      <name val="ＭＳ Ｐゴシック"/>
      <family val="3"/>
      <charset val="128"/>
    </font>
    <font>
      <sz val="9"/>
      <name val="ＭＳ Ｐ明朝"/>
      <family val="1"/>
      <charset val="128"/>
    </font>
    <font>
      <sz val="12"/>
      <name val="ＭＳ 明朝"/>
      <family val="1"/>
      <charset val="128"/>
    </font>
    <font>
      <b/>
      <sz val="14"/>
      <name val="ＭＳ Ｐゴシック"/>
      <family val="3"/>
      <charset val="128"/>
    </font>
    <font>
      <sz val="10"/>
      <name val="ＭＳ Ｐ明朝"/>
      <family val="1"/>
      <charset val="128"/>
    </font>
    <font>
      <sz val="11"/>
      <name val="ＭＳ 明朝"/>
      <family val="1"/>
      <charset val="128"/>
    </font>
    <font>
      <sz val="8"/>
      <name val="ＭＳ Ｐ明朝"/>
      <family val="1"/>
      <charset val="128"/>
    </font>
    <font>
      <sz val="9"/>
      <name val="ＭＳ Ｐゴシック"/>
      <family val="3"/>
      <charset val="128"/>
    </font>
    <font>
      <sz val="12"/>
      <name val="ＭＳ Ｐ明朝"/>
      <family val="1"/>
      <charset val="128"/>
    </font>
    <font>
      <sz val="11"/>
      <name val="Cambria"/>
      <family val="1"/>
    </font>
    <font>
      <sz val="11"/>
      <name val="Book Antiqua"/>
      <family val="1"/>
    </font>
    <font>
      <sz val="14"/>
      <color indexed="10"/>
      <name val="HGS創英角ｺﾞｼｯｸUB"/>
      <family val="3"/>
      <charset val="128"/>
    </font>
    <font>
      <sz val="12"/>
      <name val="Century"/>
      <family val="1"/>
    </font>
    <font>
      <sz val="18"/>
      <color indexed="60"/>
      <name val="ＭＳ Ｐゴシック"/>
      <family val="3"/>
      <charset val="128"/>
    </font>
    <font>
      <sz val="11"/>
      <color theme="1"/>
      <name val="ＭＳ Ｐゴシック"/>
      <family val="3"/>
      <charset val="128"/>
      <scheme val="minor"/>
    </font>
    <font>
      <sz val="18"/>
      <color rgb="FFC00000"/>
      <name val="ＭＳ Ｐゴシック"/>
      <family val="3"/>
      <charset val="128"/>
    </font>
    <font>
      <sz val="20"/>
      <color theme="0"/>
      <name val="HGS創英角ﾎﾟｯﾌﾟ体"/>
      <family val="3"/>
      <charset val="128"/>
    </font>
    <font>
      <b/>
      <sz val="11"/>
      <color theme="0"/>
      <name val="HG丸ｺﾞｼｯｸM-PRO"/>
      <family val="3"/>
      <charset val="128"/>
    </font>
    <font>
      <sz val="11"/>
      <color theme="0"/>
      <name val="ＭＳ Ｐゴシック"/>
      <family val="3"/>
      <charset val="128"/>
    </font>
    <font>
      <b/>
      <sz val="14"/>
      <color theme="0"/>
      <name val="ＭＳ Ｐゴシック"/>
      <family val="3"/>
      <charset val="128"/>
    </font>
    <font>
      <b/>
      <sz val="11"/>
      <name val="ＭＳ Ｐ明朝"/>
      <family val="1"/>
      <charset val="128"/>
    </font>
  </fonts>
  <fills count="7">
    <fill>
      <patternFill patternType="none"/>
    </fill>
    <fill>
      <patternFill patternType="gray125"/>
    </fill>
    <fill>
      <patternFill patternType="solid">
        <fgColor theme="2"/>
        <bgColor indexed="64"/>
      </patternFill>
    </fill>
    <fill>
      <patternFill patternType="solid">
        <fgColor rgb="FFFF0000"/>
        <bgColor indexed="64"/>
      </patternFill>
    </fill>
    <fill>
      <patternFill patternType="solid">
        <fgColor theme="1"/>
        <bgColor indexed="64"/>
      </patternFill>
    </fill>
    <fill>
      <patternFill patternType="solid">
        <fgColor rgb="FFFFFF00"/>
        <bgColor indexed="64"/>
      </patternFill>
    </fill>
    <fill>
      <patternFill patternType="solid">
        <fgColor theme="0" tint="-0.34998626667073579"/>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xf numFmtId="0" fontId="5" fillId="0" borderId="0" applyNumberFormat="0" applyFill="0" applyBorder="0" applyAlignment="0" applyProtection="0">
      <alignment vertical="top"/>
      <protection locked="0"/>
    </xf>
    <xf numFmtId="0" fontId="1" fillId="0" borderId="0"/>
    <xf numFmtId="0" fontId="27" fillId="0" borderId="0">
      <alignment vertical="center"/>
    </xf>
  </cellStyleXfs>
  <cellXfs count="192">
    <xf numFmtId="0" fontId="0" fillId="0" borderId="0" xfId="0">
      <alignment vertical="center"/>
    </xf>
    <xf numFmtId="0" fontId="8" fillId="0" borderId="0" xfId="0" applyFont="1">
      <alignment vertical="center"/>
    </xf>
    <xf numFmtId="0" fontId="9" fillId="0" borderId="0" xfId="0" applyFont="1">
      <alignment vertical="center"/>
    </xf>
    <xf numFmtId="9" fontId="9" fillId="0" borderId="0" xfId="1" applyFont="1" applyAlignment="1" applyProtection="1">
      <alignment vertical="center"/>
    </xf>
    <xf numFmtId="0" fontId="9" fillId="0" borderId="0" xfId="0" applyFont="1" applyAlignment="1">
      <alignment horizontal="right" vertical="center"/>
    </xf>
    <xf numFmtId="0" fontId="9" fillId="0" borderId="0" xfId="4" applyFont="1"/>
    <xf numFmtId="0" fontId="10" fillId="0" borderId="0" xfId="4" applyFont="1" applyAlignment="1">
      <alignment horizontal="right" vertical="center"/>
    </xf>
    <xf numFmtId="0" fontId="12" fillId="0" borderId="0" xfId="0" applyFont="1" applyAlignment="1">
      <alignment horizontal="right" vertical="center"/>
    </xf>
    <xf numFmtId="0" fontId="8" fillId="0" borderId="1" xfId="0" applyFont="1" applyBorder="1" applyAlignment="1">
      <alignment horizontal="center" vertical="center"/>
    </xf>
    <xf numFmtId="0" fontId="10" fillId="0" borderId="0" xfId="0" applyFont="1">
      <alignment vertical="center"/>
    </xf>
    <xf numFmtId="0" fontId="28" fillId="0" borderId="0" xfId="0" applyFont="1">
      <alignment vertical="center"/>
    </xf>
    <xf numFmtId="0" fontId="15" fillId="0" borderId="0" xfId="0" applyFont="1" applyAlignment="1"/>
    <xf numFmtId="0" fontId="8" fillId="0" borderId="0" xfId="0" applyFont="1" applyProtection="1">
      <alignment vertical="center"/>
      <protection locked="0"/>
    </xf>
    <xf numFmtId="0" fontId="9" fillId="0" borderId="1" xfId="0" applyFont="1" applyBorder="1">
      <alignment vertical="center"/>
    </xf>
    <xf numFmtId="0" fontId="10" fillId="0" borderId="1" xfId="0" applyFont="1" applyBorder="1">
      <alignment vertical="center"/>
    </xf>
    <xf numFmtId="0" fontId="19" fillId="0" borderId="4" xfId="0" applyFont="1" applyBorder="1" applyAlignment="1" applyProtection="1">
      <alignment shrinkToFit="1"/>
      <protection locked="0"/>
    </xf>
    <xf numFmtId="0" fontId="9" fillId="2" borderId="1" xfId="0" applyFont="1" applyFill="1" applyBorder="1">
      <alignment vertical="center"/>
    </xf>
    <xf numFmtId="0" fontId="19" fillId="0" borderId="5" xfId="0" applyFont="1" applyBorder="1" applyAlignment="1" applyProtection="1">
      <alignment vertical="top" shrinkToFit="1"/>
      <protection locked="0"/>
    </xf>
    <xf numFmtId="0" fontId="19" fillId="0" borderId="4" xfId="0" applyFont="1" applyBorder="1" applyAlignment="1" applyProtection="1">
      <alignment vertical="center" shrinkToFit="1"/>
      <protection locked="0"/>
    </xf>
    <xf numFmtId="0" fontId="19" fillId="0" borderId="5" xfId="0" applyFont="1" applyBorder="1" applyAlignment="1" applyProtection="1">
      <alignment vertical="center" shrinkToFit="1"/>
      <protection locked="0"/>
    </xf>
    <xf numFmtId="0" fontId="14" fillId="0" borderId="6" xfId="0" applyFont="1" applyBorder="1" applyAlignment="1" applyProtection="1">
      <alignment horizontal="center" vertical="center"/>
      <protection locked="0"/>
    </xf>
    <xf numFmtId="0" fontId="20" fillId="0" borderId="0" xfId="0" applyFont="1">
      <alignment vertical="center"/>
    </xf>
    <xf numFmtId="0" fontId="10" fillId="0" borderId="1" xfId="0" applyFont="1" applyBorder="1" applyAlignment="1">
      <alignment horizontal="center" vertical="center"/>
    </xf>
    <xf numFmtId="0" fontId="20" fillId="0" borderId="4" xfId="0" applyFont="1" applyBorder="1">
      <alignment vertical="center"/>
    </xf>
    <xf numFmtId="0" fontId="9" fillId="0" borderId="7" xfId="0" applyFont="1" applyBorder="1" applyAlignment="1">
      <alignment horizontal="center" vertical="center"/>
    </xf>
    <xf numFmtId="0" fontId="20" fillId="0" borderId="5" xfId="0" applyFont="1" applyBorder="1">
      <alignment vertical="center"/>
    </xf>
    <xf numFmtId="0" fontId="9" fillId="0" borderId="8" xfId="0" applyFont="1" applyBorder="1" applyAlignment="1">
      <alignment horizontal="center" vertical="center"/>
    </xf>
    <xf numFmtId="0" fontId="9" fillId="0" borderId="8" xfId="0" applyFont="1" applyBorder="1">
      <alignment vertical="center"/>
    </xf>
    <xf numFmtId="0" fontId="9" fillId="2" borderId="9" xfId="0" applyFont="1" applyFill="1" applyBorder="1">
      <alignment vertical="center"/>
    </xf>
    <xf numFmtId="0" fontId="9" fillId="0" borderId="1" xfId="0" applyFont="1" applyBorder="1" applyAlignment="1">
      <alignment horizontal="left" vertical="center"/>
    </xf>
    <xf numFmtId="0" fontId="9" fillId="0" borderId="0" xfId="0" applyFont="1" applyAlignment="1">
      <alignment horizontal="center" vertical="center"/>
    </xf>
    <xf numFmtId="0" fontId="9" fillId="2" borderId="0" xfId="0" applyFont="1" applyFill="1">
      <alignment vertical="center"/>
    </xf>
    <xf numFmtId="0" fontId="10" fillId="0" borderId="0" xfId="0" applyFont="1" applyAlignment="1">
      <alignment horizontal="center" vertical="center"/>
    </xf>
    <xf numFmtId="0" fontId="24" fillId="0" borderId="0" xfId="0" applyFont="1">
      <alignment vertical="center"/>
    </xf>
    <xf numFmtId="0" fontId="10" fillId="0" borderId="0" xfId="0" applyFont="1" applyProtection="1">
      <alignment vertical="center"/>
      <protection locked="0"/>
    </xf>
    <xf numFmtId="3" fontId="10" fillId="0" borderId="0" xfId="0" applyNumberFormat="1" applyFont="1">
      <alignment vertical="center"/>
    </xf>
    <xf numFmtId="0" fontId="3" fillId="0" borderId="0" xfId="0" applyFont="1" applyProtection="1">
      <alignment vertical="center"/>
      <protection locked="0"/>
    </xf>
    <xf numFmtId="0" fontId="4" fillId="0" borderId="1" xfId="0" applyFont="1" applyBorder="1" applyAlignment="1">
      <alignment horizontal="center" vertical="center"/>
    </xf>
    <xf numFmtId="0" fontId="4" fillId="0" borderId="0" xfId="0" applyFont="1">
      <alignment vertical="center"/>
    </xf>
    <xf numFmtId="0" fontId="17" fillId="0" borderId="0" xfId="0" applyFont="1" applyAlignment="1"/>
    <xf numFmtId="0" fontId="0" fillId="0" borderId="1" xfId="0" applyBorder="1" applyAlignment="1">
      <alignment horizontal="left" vertical="center"/>
    </xf>
    <xf numFmtId="0" fontId="13" fillId="0" borderId="0" xfId="3" quotePrefix="1" applyFont="1" applyBorder="1" applyAlignment="1" applyProtection="1">
      <alignment horizontal="right" vertical="center" shrinkToFit="1"/>
    </xf>
    <xf numFmtId="0" fontId="10" fillId="0" borderId="0" xfId="0" applyFont="1" applyAlignment="1" applyProtection="1">
      <alignment horizontal="center" vertical="center"/>
      <protection locked="0"/>
    </xf>
    <xf numFmtId="0" fontId="10" fillId="0" borderId="0" xfId="0" applyFont="1" applyAlignment="1" applyProtection="1">
      <alignment horizontal="center" vertical="center" shrinkToFit="1"/>
      <protection locked="0"/>
    </xf>
    <xf numFmtId="0" fontId="17" fillId="0" borderId="0" xfId="0" applyFont="1" applyAlignment="1">
      <alignment horizontal="center" vertical="center"/>
    </xf>
    <xf numFmtId="0" fontId="14" fillId="0" borderId="0" xfId="0" applyFont="1" applyAlignment="1" applyProtection="1">
      <alignment horizontal="left" vertical="center"/>
      <protection locked="0"/>
    </xf>
    <xf numFmtId="0" fontId="14" fillId="0" borderId="0" xfId="0" applyFont="1" applyAlignment="1" applyProtection="1">
      <alignment horizontal="center" vertical="center"/>
      <protection locked="0"/>
    </xf>
    <xf numFmtId="0" fontId="14" fillId="0" borderId="0" xfId="0" applyFont="1" applyAlignment="1">
      <alignment horizontal="left" vertical="center"/>
    </xf>
    <xf numFmtId="0" fontId="14" fillId="0" borderId="10" xfId="0" applyFont="1" applyBorder="1" applyAlignment="1" applyProtection="1">
      <alignment horizontal="center" vertical="center"/>
      <protection locked="0"/>
    </xf>
    <xf numFmtId="0" fontId="14" fillId="0" borderId="10" xfId="0" applyFont="1" applyBorder="1" applyAlignment="1" applyProtection="1">
      <alignment horizontal="center"/>
      <protection locked="0"/>
    </xf>
    <xf numFmtId="0" fontId="14" fillId="0" borderId="6" xfId="0" applyFont="1" applyBorder="1" applyAlignment="1" applyProtection="1">
      <alignment horizontal="center" vertical="top"/>
      <protection locked="0"/>
    </xf>
    <xf numFmtId="0" fontId="14" fillId="0" borderId="11" xfId="0" applyFont="1" applyBorder="1" applyAlignment="1">
      <alignment horizontal="center" vertical="center"/>
    </xf>
    <xf numFmtId="0" fontId="14" fillId="0" borderId="12" xfId="0" applyFont="1" applyBorder="1" applyAlignment="1">
      <alignment horizontal="center" vertical="center" shrinkToFit="1"/>
    </xf>
    <xf numFmtId="0" fontId="14" fillId="0" borderId="13" xfId="0" applyFont="1" applyBorder="1" applyAlignment="1">
      <alignment horizontal="center" vertical="center"/>
    </xf>
    <xf numFmtId="56" fontId="12" fillId="0" borderId="6" xfId="0" applyNumberFormat="1" applyFont="1" applyBorder="1" applyAlignment="1">
      <alignment horizontal="center" vertical="center" shrinkToFit="1"/>
    </xf>
    <xf numFmtId="0" fontId="12" fillId="0" borderId="0" xfId="0" applyFont="1">
      <alignment vertical="center"/>
    </xf>
    <xf numFmtId="180" fontId="4" fillId="0" borderId="21" xfId="0" applyNumberFormat="1" applyFont="1" applyBorder="1" applyAlignment="1">
      <alignment horizontal="right" vertical="center"/>
    </xf>
    <xf numFmtId="180" fontId="4" fillId="0" borderId="14" xfId="0" applyNumberFormat="1" applyFont="1" applyBorder="1" applyAlignment="1">
      <alignment horizontal="right" vertical="center"/>
    </xf>
    <xf numFmtId="178" fontId="21" fillId="0" borderId="2" xfId="0" applyNumberFormat="1" applyFont="1" applyBorder="1" applyAlignment="1">
      <alignment horizontal="center" vertical="center"/>
    </xf>
    <xf numFmtId="0" fontId="0" fillId="0" borderId="0" xfId="4" applyFont="1" applyAlignment="1">
      <alignment horizontal="left"/>
    </xf>
    <xf numFmtId="0" fontId="14" fillId="0" borderId="16" xfId="0" applyFont="1" applyBorder="1" applyAlignment="1" applyProtection="1">
      <alignment horizontal="left" vertical="center"/>
      <protection locked="0"/>
    </xf>
    <xf numFmtId="0" fontId="14" fillId="0" borderId="18" xfId="0" applyFont="1" applyBorder="1" applyAlignment="1" applyProtection="1">
      <alignment horizontal="left" vertical="center"/>
      <protection locked="0"/>
    </xf>
    <xf numFmtId="0" fontId="14" fillId="0" borderId="18" xfId="0" applyFont="1" applyBorder="1" applyAlignment="1" applyProtection="1">
      <alignment horizontal="center" vertical="center"/>
      <protection locked="0"/>
    </xf>
    <xf numFmtId="181" fontId="17" fillId="0" borderId="23" xfId="0" applyNumberFormat="1" applyFont="1" applyBorder="1" applyAlignment="1">
      <alignment horizontal="justify" vertical="center"/>
    </xf>
    <xf numFmtId="181" fontId="17" fillId="0" borderId="27" xfId="0" applyNumberFormat="1" applyFont="1" applyBorder="1" applyAlignment="1">
      <alignment horizontal="justify" vertical="center"/>
    </xf>
    <xf numFmtId="181" fontId="17" fillId="0" borderId="28" xfId="0" applyNumberFormat="1" applyFont="1" applyBorder="1" applyAlignment="1">
      <alignment horizontal="justify" vertical="center"/>
    </xf>
    <xf numFmtId="0" fontId="14" fillId="0" borderId="21" xfId="0" applyFont="1" applyBorder="1" applyAlignment="1">
      <alignment horizontal="right" vertical="center"/>
    </xf>
    <xf numFmtId="0" fontId="14" fillId="0" borderId="14" xfId="0" applyFont="1" applyBorder="1" applyAlignment="1">
      <alignment horizontal="right" vertical="center"/>
    </xf>
    <xf numFmtId="0" fontId="14" fillId="0" borderId="14" xfId="0" applyFont="1" applyBorder="1" applyAlignment="1">
      <alignment horizontal="right" vertical="center" shrinkToFit="1"/>
    </xf>
    <xf numFmtId="0" fontId="14" fillId="0" borderId="19" xfId="0" applyFont="1" applyBorder="1" applyAlignment="1">
      <alignment horizontal="right"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179" fontId="22" fillId="0" borderId="29" xfId="0" applyNumberFormat="1" applyFont="1" applyBorder="1" applyAlignment="1">
      <alignment horizontal="right" vertical="center"/>
    </xf>
    <xf numFmtId="179" fontId="22" fillId="0" borderId="30" xfId="0" applyNumberFormat="1" applyFont="1" applyBorder="1" applyAlignment="1">
      <alignment horizontal="right" vertical="center"/>
    </xf>
    <xf numFmtId="179" fontId="22" fillId="0" borderId="31" xfId="0" applyNumberFormat="1" applyFont="1" applyBorder="1" applyAlignment="1">
      <alignment horizontal="right" vertical="center"/>
    </xf>
    <xf numFmtId="178" fontId="17" fillId="0" borderId="21" xfId="0" applyNumberFormat="1" applyFont="1" applyBorder="1" applyAlignment="1">
      <alignment horizontal="center" vertical="center"/>
    </xf>
    <xf numFmtId="178" fontId="17" fillId="0" borderId="14" xfId="0" applyNumberFormat="1" applyFont="1" applyBorder="1" applyAlignment="1">
      <alignment horizontal="center" vertical="center"/>
    </xf>
    <xf numFmtId="178" fontId="17" fillId="0" borderId="19" xfId="0" applyNumberFormat="1" applyFont="1" applyBorder="1" applyAlignment="1">
      <alignment horizontal="center" vertical="center"/>
    </xf>
    <xf numFmtId="0" fontId="32" fillId="4" borderId="0" xfId="0" applyFont="1" applyFill="1" applyAlignment="1">
      <alignment horizontal="center" vertical="center"/>
    </xf>
    <xf numFmtId="180" fontId="4" fillId="6" borderId="14" xfId="0" applyNumberFormat="1" applyFont="1" applyFill="1" applyBorder="1" applyAlignment="1">
      <alignment horizontal="right" vertical="center"/>
    </xf>
    <xf numFmtId="179" fontId="22" fillId="6" borderId="30" xfId="0" applyNumberFormat="1" applyFont="1" applyFill="1" applyBorder="1" applyAlignment="1">
      <alignment horizontal="right" vertical="center"/>
    </xf>
    <xf numFmtId="0" fontId="10" fillId="6" borderId="30" xfId="0" applyFont="1" applyFill="1" applyBorder="1" applyAlignment="1">
      <alignment horizontal="center" vertical="center"/>
    </xf>
    <xf numFmtId="0" fontId="14" fillId="6" borderId="14" xfId="0" applyFont="1" applyFill="1" applyBorder="1" applyAlignment="1">
      <alignment horizontal="right" vertical="center" shrinkToFit="1"/>
    </xf>
    <xf numFmtId="178" fontId="17" fillId="6" borderId="14" xfId="0" applyNumberFormat="1" applyFont="1" applyFill="1" applyBorder="1" applyAlignment="1">
      <alignment horizontal="center" vertical="center"/>
    </xf>
    <xf numFmtId="181" fontId="17" fillId="6" borderId="27" xfId="0" applyNumberFormat="1" applyFont="1" applyFill="1" applyBorder="1" applyAlignment="1">
      <alignment horizontal="justify" vertical="center"/>
    </xf>
    <xf numFmtId="0" fontId="14" fillId="6" borderId="14" xfId="0" applyFont="1" applyFill="1" applyBorder="1" applyAlignment="1">
      <alignment horizontal="right" vertical="center"/>
    </xf>
    <xf numFmtId="180" fontId="4" fillId="6" borderId="21" xfId="0" applyNumberFormat="1" applyFont="1" applyFill="1" applyBorder="1" applyAlignment="1">
      <alignment horizontal="right" vertical="center"/>
    </xf>
    <xf numFmtId="179" fontId="22" fillId="6" borderId="29" xfId="0" applyNumberFormat="1" applyFont="1" applyFill="1" applyBorder="1" applyAlignment="1">
      <alignment horizontal="right" vertical="center"/>
    </xf>
    <xf numFmtId="0" fontId="10" fillId="6" borderId="29" xfId="0" applyFont="1" applyFill="1" applyBorder="1" applyAlignment="1">
      <alignment horizontal="center" vertical="center"/>
    </xf>
    <xf numFmtId="0" fontId="14" fillId="6" borderId="21" xfId="0" applyFont="1" applyFill="1" applyBorder="1" applyAlignment="1">
      <alignment horizontal="right" vertical="center"/>
    </xf>
    <xf numFmtId="178" fontId="17" fillId="6" borderId="21" xfId="0" applyNumberFormat="1" applyFont="1" applyFill="1" applyBorder="1" applyAlignment="1">
      <alignment horizontal="center" vertical="center"/>
    </xf>
    <xf numFmtId="181" fontId="17" fillId="6" borderId="23" xfId="0" applyNumberFormat="1" applyFont="1" applyFill="1" applyBorder="1" applyAlignment="1">
      <alignment horizontal="justify" vertical="center"/>
    </xf>
    <xf numFmtId="0" fontId="33" fillId="0" borderId="0" xfId="0" applyFont="1">
      <alignment vertical="center"/>
    </xf>
    <xf numFmtId="0" fontId="12" fillId="0" borderId="5" xfId="0" applyFont="1" applyBorder="1">
      <alignment vertical="center"/>
    </xf>
    <xf numFmtId="0" fontId="14" fillId="0" borderId="1" xfId="0" applyFont="1" applyBorder="1" applyAlignment="1">
      <alignment horizontal="center" vertical="center"/>
    </xf>
    <xf numFmtId="0" fontId="3" fillId="0" borderId="0" xfId="0" applyFont="1">
      <alignment vertical="center"/>
    </xf>
    <xf numFmtId="0" fontId="8" fillId="0" borderId="0" xfId="0" applyFont="1">
      <alignment vertical="center"/>
    </xf>
    <xf numFmtId="177" fontId="8" fillId="0" borderId="0" xfId="0" applyNumberFormat="1" applyFont="1">
      <alignment vertical="center"/>
    </xf>
    <xf numFmtId="0" fontId="4" fillId="6" borderId="14" xfId="0" applyFont="1" applyFill="1" applyBorder="1" applyAlignment="1">
      <alignment horizontal="left" vertical="center" indent="3"/>
    </xf>
    <xf numFmtId="0" fontId="4" fillId="6" borderId="15" xfId="0" applyFont="1" applyFill="1" applyBorder="1" applyAlignment="1">
      <alignment horizontal="left" vertical="center" indent="3"/>
    </xf>
    <xf numFmtId="179" fontId="23" fillId="6" borderId="14" xfId="0" applyNumberFormat="1" applyFont="1" applyFill="1" applyBorder="1" applyAlignment="1">
      <alignment horizontal="right" vertical="center"/>
    </xf>
    <xf numFmtId="179" fontId="23" fillId="6" borderId="15" xfId="0" applyNumberFormat="1" applyFont="1" applyFill="1" applyBorder="1" applyAlignment="1">
      <alignment horizontal="right" vertical="center"/>
    </xf>
    <xf numFmtId="0" fontId="29" fillId="3" borderId="16" xfId="0" applyFont="1" applyFill="1" applyBorder="1" applyAlignment="1">
      <alignment horizontal="center" vertical="center"/>
    </xf>
    <xf numFmtId="0" fontId="29" fillId="3" borderId="17" xfId="0" applyFont="1" applyFill="1" applyBorder="1" applyAlignment="1">
      <alignment horizontal="center" vertical="center"/>
    </xf>
    <xf numFmtId="0" fontId="29" fillId="3" borderId="18" xfId="0" applyFont="1" applyFill="1" applyBorder="1" applyAlignment="1">
      <alignment horizontal="center" vertical="center"/>
    </xf>
    <xf numFmtId="0" fontId="4" fillId="0" borderId="14" xfId="0" applyFont="1" applyBorder="1" applyAlignment="1">
      <alignment horizontal="left" vertical="center" indent="3"/>
    </xf>
    <xf numFmtId="0" fontId="4" fillId="0" borderId="15" xfId="0" applyFont="1" applyBorder="1" applyAlignment="1">
      <alignment horizontal="left" vertical="center" indent="3"/>
    </xf>
    <xf numFmtId="179" fontId="23" fillId="0" borderId="14" xfId="0" applyNumberFormat="1" applyFont="1" applyBorder="1" applyAlignment="1">
      <alignment horizontal="right" vertical="center"/>
    </xf>
    <xf numFmtId="179" fontId="23" fillId="0" borderId="15" xfId="0" applyNumberFormat="1" applyFont="1" applyBorder="1" applyAlignment="1">
      <alignment horizontal="right" vertical="center"/>
    </xf>
    <xf numFmtId="0" fontId="17" fillId="0" borderId="4"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0" fillId="0" borderId="13" xfId="0" applyFont="1" applyBorder="1" applyAlignment="1" applyProtection="1">
      <alignment horizontal="center" vertical="center" shrinkToFit="1"/>
      <protection locked="0"/>
    </xf>
    <xf numFmtId="0" fontId="10" fillId="0" borderId="19" xfId="0" applyFont="1" applyBorder="1" applyAlignment="1" applyProtection="1">
      <alignment horizontal="center" vertical="center" shrinkToFit="1"/>
      <protection locked="0"/>
    </xf>
    <xf numFmtId="0" fontId="10" fillId="0" borderId="20" xfId="0" applyFont="1" applyBorder="1" applyAlignment="1" applyProtection="1">
      <alignment horizontal="center" vertical="center" shrinkToFit="1"/>
      <protection locked="0"/>
    </xf>
    <xf numFmtId="0" fontId="5" fillId="0" borderId="6" xfId="3" quotePrefix="1" applyBorder="1" applyAlignment="1" applyProtection="1">
      <alignment horizontal="right" vertical="center" shrinkToFit="1"/>
    </xf>
    <xf numFmtId="0" fontId="13" fillId="0" borderId="6" xfId="3" quotePrefix="1" applyFont="1" applyBorder="1" applyAlignment="1" applyProtection="1">
      <alignment horizontal="right" vertical="center" shrinkToFit="1"/>
    </xf>
    <xf numFmtId="0" fontId="10" fillId="0" borderId="12" xfId="0"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4" fillId="0" borderId="16" xfId="0" applyFont="1" applyBorder="1" applyAlignment="1" applyProtection="1">
      <alignment horizontal="center" vertical="center" shrinkToFit="1"/>
      <protection locked="0"/>
    </xf>
    <xf numFmtId="0" fontId="4" fillId="0" borderId="18" xfId="0" applyFont="1" applyBorder="1" applyAlignment="1" applyProtection="1">
      <alignment horizontal="center" vertical="center" shrinkToFit="1"/>
      <protection locked="0"/>
    </xf>
    <xf numFmtId="0" fontId="4" fillId="0" borderId="10"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shrinkToFit="1"/>
      <protection locked="0"/>
    </xf>
    <xf numFmtId="0" fontId="4" fillId="0" borderId="7" xfId="0" applyFont="1" applyBorder="1" applyAlignment="1" applyProtection="1">
      <alignment horizontal="left" vertical="center" shrinkToFit="1"/>
      <protection locked="0"/>
    </xf>
    <xf numFmtId="0" fontId="4" fillId="0" borderId="8" xfId="0" applyFont="1" applyBorder="1" applyAlignment="1" applyProtection="1">
      <alignment horizontal="left" vertical="center" shrinkToFit="1"/>
      <protection locked="0"/>
    </xf>
    <xf numFmtId="0" fontId="30" fillId="3" borderId="1" xfId="0" applyFont="1" applyFill="1" applyBorder="1" applyAlignment="1">
      <alignment horizontal="center" vertical="center"/>
    </xf>
    <xf numFmtId="0" fontId="31" fillId="4" borderId="4" xfId="0" applyFont="1" applyFill="1" applyBorder="1" applyAlignment="1">
      <alignment horizontal="center" vertical="center" shrinkToFit="1"/>
    </xf>
    <xf numFmtId="0" fontId="31" fillId="4" borderId="7" xfId="0" applyFont="1" applyFill="1" applyBorder="1" applyAlignment="1">
      <alignment horizontal="center" vertical="center" shrinkToFit="1"/>
    </xf>
    <xf numFmtId="0" fontId="16" fillId="5" borderId="4" xfId="0" applyFont="1" applyFill="1" applyBorder="1" applyAlignment="1">
      <alignment horizontal="center" vertical="center" shrinkToFit="1"/>
    </xf>
    <xf numFmtId="0" fontId="16" fillId="5" borderId="10" xfId="0" applyFont="1" applyFill="1" applyBorder="1" applyAlignment="1">
      <alignment horizontal="center" vertical="center" shrinkToFit="1"/>
    </xf>
    <xf numFmtId="0" fontId="16" fillId="5" borderId="7" xfId="0" applyFont="1" applyFill="1" applyBorder="1" applyAlignment="1">
      <alignment horizontal="center" vertical="center" shrinkToFit="1"/>
    </xf>
    <xf numFmtId="0" fontId="16" fillId="5" borderId="5" xfId="0" applyFont="1" applyFill="1" applyBorder="1" applyAlignment="1">
      <alignment horizontal="center" vertical="center" shrinkToFit="1"/>
    </xf>
    <xf numFmtId="0" fontId="16" fillId="5" borderId="6" xfId="0" applyFont="1" applyFill="1" applyBorder="1" applyAlignment="1">
      <alignment horizontal="center" vertical="center" shrinkToFit="1"/>
    </xf>
    <xf numFmtId="0" fontId="16" fillId="5" borderId="8" xfId="0" applyFont="1" applyFill="1" applyBorder="1" applyAlignment="1">
      <alignment horizontal="center" vertical="center" shrinkToFit="1"/>
    </xf>
    <xf numFmtId="0" fontId="10" fillId="0" borderId="6" xfId="0" applyFont="1" applyBorder="1" applyAlignment="1">
      <alignment horizontal="right" vertical="center"/>
    </xf>
    <xf numFmtId="176" fontId="11" fillId="0" borderId="6" xfId="0" applyNumberFormat="1" applyFont="1" applyBorder="1" applyAlignment="1">
      <alignment horizontal="center" vertical="center"/>
    </xf>
    <xf numFmtId="0" fontId="10" fillId="0" borderId="11"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pplyProtection="1">
      <alignment horizontal="center" vertical="center"/>
      <protection locked="0"/>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10" fillId="0" borderId="6" xfId="0" applyFont="1" applyBorder="1" applyAlignment="1" applyProtection="1">
      <alignment horizontal="center" vertical="center" shrinkToFit="1"/>
      <protection locked="0"/>
    </xf>
    <xf numFmtId="0" fontId="10" fillId="0" borderId="8" xfId="0" applyFont="1" applyBorder="1" applyAlignment="1" applyProtection="1">
      <alignment horizontal="center" vertical="center" shrinkToFit="1"/>
      <protection locked="0"/>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7" fillId="0" borderId="10" xfId="0" applyFont="1" applyBorder="1" applyAlignment="1" applyProtection="1">
      <alignment horizontal="left" vertical="center" shrinkToFit="1"/>
      <protection locked="0"/>
    </xf>
    <xf numFmtId="0" fontId="17" fillId="0" borderId="6" xfId="0" applyFont="1" applyBorder="1" applyAlignment="1" applyProtection="1">
      <alignment horizontal="left" vertical="center" shrinkToFit="1"/>
      <protection locked="0"/>
    </xf>
    <xf numFmtId="0" fontId="17" fillId="0" borderId="16" xfId="0" applyFont="1" applyBorder="1" applyAlignment="1" applyProtection="1">
      <alignment horizontal="center" vertical="center" shrinkToFit="1"/>
      <protection locked="0"/>
    </xf>
    <xf numFmtId="0" fontId="17" fillId="0" borderId="18" xfId="0" applyFont="1" applyBorder="1" applyAlignment="1" applyProtection="1">
      <alignment horizontal="center" vertical="center" shrinkToFit="1"/>
      <protection locked="0"/>
    </xf>
    <xf numFmtId="179" fontId="23" fillId="0" borderId="19" xfId="0" applyNumberFormat="1" applyFont="1" applyBorder="1" applyAlignment="1">
      <alignment horizontal="right" vertical="center"/>
    </xf>
    <xf numFmtId="179" fontId="23" fillId="0" borderId="20" xfId="0" applyNumberFormat="1" applyFont="1" applyBorder="1" applyAlignment="1">
      <alignment horizontal="right" vertical="center"/>
    </xf>
    <xf numFmtId="0" fontId="10" fillId="0" borderId="25" xfId="0" applyFont="1" applyBorder="1" applyAlignment="1" applyProtection="1">
      <alignment horizontal="center" vertical="center" shrinkToFit="1"/>
      <protection locked="0"/>
    </xf>
    <xf numFmtId="0" fontId="10" fillId="0" borderId="26" xfId="0" applyFont="1" applyBorder="1" applyAlignment="1" applyProtection="1">
      <alignment horizontal="center" vertical="center" shrinkToFit="1"/>
      <protection locked="0"/>
    </xf>
    <xf numFmtId="0" fontId="10" fillId="0" borderId="11" xfId="0" applyFont="1" applyBorder="1" applyAlignment="1" applyProtection="1">
      <alignment horizontal="center" vertical="center"/>
      <protection locked="0"/>
    </xf>
    <xf numFmtId="0" fontId="10" fillId="0" borderId="21" xfId="0" applyFont="1" applyBorder="1" applyAlignment="1" applyProtection="1">
      <alignment horizontal="center" vertical="center"/>
      <protection locked="0"/>
    </xf>
    <xf numFmtId="0" fontId="10" fillId="0" borderId="22" xfId="0" applyFont="1" applyBorder="1" applyAlignment="1" applyProtection="1">
      <alignment horizontal="center" vertical="center"/>
      <protection locked="0"/>
    </xf>
    <xf numFmtId="0" fontId="17" fillId="0" borderId="10" xfId="0" applyFont="1" applyBorder="1" applyAlignment="1" applyProtection="1">
      <alignment horizontal="center" vertical="center" shrinkToFit="1"/>
      <protection locked="0"/>
    </xf>
    <xf numFmtId="0" fontId="17" fillId="0" borderId="6" xfId="0" applyFont="1" applyBorder="1" applyAlignment="1" applyProtection="1">
      <alignment horizontal="center" vertical="center" shrinkToFit="1"/>
      <protection locked="0"/>
    </xf>
    <xf numFmtId="179" fontId="23" fillId="0" borderId="21" xfId="0" applyNumberFormat="1" applyFont="1" applyBorder="1" applyAlignment="1">
      <alignment horizontal="right" vertical="center"/>
    </xf>
    <xf numFmtId="179" fontId="23" fillId="0" borderId="22" xfId="0" applyNumberFormat="1" applyFont="1" applyBorder="1" applyAlignment="1">
      <alignment horizontal="right" vertical="center"/>
    </xf>
    <xf numFmtId="0" fontId="4" fillId="0" borderId="10" xfId="0" applyFont="1" applyBorder="1" applyAlignment="1" applyProtection="1">
      <alignment horizontal="left" vertical="center" shrinkToFit="1"/>
      <protection locked="0"/>
    </xf>
    <xf numFmtId="0" fontId="4" fillId="0" borderId="6" xfId="0" applyFont="1" applyBorder="1" applyAlignment="1" applyProtection="1">
      <alignment horizontal="left" vertical="center" shrinkToFit="1"/>
      <protection locked="0"/>
    </xf>
    <xf numFmtId="0" fontId="10" fillId="0" borderId="9"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179" fontId="25" fillId="0" borderId="9" xfId="0" applyNumberFormat="1" applyFont="1" applyBorder="1" applyAlignment="1">
      <alignment horizontal="right" vertical="center"/>
    </xf>
    <xf numFmtId="179" fontId="25" fillId="0" borderId="3" xfId="0" applyNumberFormat="1" applyFont="1" applyBorder="1" applyAlignment="1">
      <alignment horizontal="right" vertical="center"/>
    </xf>
    <xf numFmtId="0" fontId="4" fillId="0" borderId="21" xfId="0" applyFont="1" applyBorder="1" applyAlignment="1">
      <alignment horizontal="left" vertical="center" indent="3"/>
    </xf>
    <xf numFmtId="0" fontId="4" fillId="0" borderId="22" xfId="0" applyFont="1" applyBorder="1" applyAlignment="1">
      <alignment horizontal="left" vertical="center" indent="3"/>
    </xf>
    <xf numFmtId="0" fontId="4" fillId="0" borderId="25" xfId="0" applyFont="1" applyBorder="1" applyAlignment="1">
      <alignment horizontal="left" vertical="center" indent="3"/>
    </xf>
    <xf numFmtId="0" fontId="4" fillId="0" borderId="26" xfId="0" applyFont="1" applyBorder="1" applyAlignment="1">
      <alignment horizontal="left" vertical="center" indent="3"/>
    </xf>
    <xf numFmtId="0" fontId="17" fillId="0" borderId="16" xfId="0" applyFont="1" applyBorder="1" applyAlignment="1">
      <alignment horizontal="center" vertical="center" textRotation="255"/>
    </xf>
    <xf numFmtId="0" fontId="17" fillId="0" borderId="17" xfId="0" applyFont="1" applyBorder="1" applyAlignment="1">
      <alignment horizontal="center" vertical="center" textRotation="255"/>
    </xf>
    <xf numFmtId="0" fontId="17" fillId="0" borderId="1" xfId="0" applyFont="1" applyBorder="1" applyAlignment="1">
      <alignment horizontal="center" vertical="center"/>
    </xf>
    <xf numFmtId="0" fontId="10" fillId="0" borderId="1" xfId="0" applyFont="1" applyBorder="1" applyAlignment="1">
      <alignment horizontal="center" vertical="center"/>
    </xf>
    <xf numFmtId="0" fontId="17" fillId="0" borderId="3" xfId="0" applyFont="1" applyBorder="1">
      <alignment vertical="center"/>
    </xf>
    <xf numFmtId="0" fontId="17" fillId="0" borderId="9" xfId="0" applyFont="1" applyBorder="1" applyAlignment="1">
      <alignment horizontal="right" vertical="center"/>
    </xf>
    <xf numFmtId="0" fontId="17" fillId="0" borderId="1" xfId="0" applyFont="1" applyBorder="1" applyAlignment="1">
      <alignment horizontal="center" vertical="center" shrinkToFit="1"/>
    </xf>
    <xf numFmtId="0" fontId="4" fillId="6" borderId="21" xfId="0" applyFont="1" applyFill="1" applyBorder="1" applyAlignment="1">
      <alignment horizontal="left" vertical="center" indent="1"/>
    </xf>
    <xf numFmtId="0" fontId="4" fillId="6" borderId="22" xfId="0" applyFont="1" applyFill="1" applyBorder="1" applyAlignment="1">
      <alignment horizontal="left" vertical="center" indent="1"/>
    </xf>
    <xf numFmtId="179" fontId="23" fillId="6" borderId="21" xfId="0" applyNumberFormat="1" applyFont="1" applyFill="1" applyBorder="1" applyAlignment="1">
      <alignment horizontal="right" vertical="center"/>
    </xf>
    <xf numFmtId="179" fontId="23" fillId="6" borderId="22" xfId="0" applyNumberFormat="1" applyFont="1" applyFill="1" applyBorder="1" applyAlignment="1">
      <alignment horizontal="right" vertical="center"/>
    </xf>
    <xf numFmtId="0" fontId="4" fillId="0" borderId="14" xfId="0" applyFont="1" applyBorder="1" applyAlignment="1">
      <alignment horizontal="left" vertical="center" indent="1"/>
    </xf>
    <xf numFmtId="0" fontId="4" fillId="0" borderId="15" xfId="0" applyFont="1" applyBorder="1" applyAlignment="1">
      <alignment horizontal="left" vertical="center" indent="1"/>
    </xf>
    <xf numFmtId="0" fontId="4" fillId="0" borderId="25" xfId="0" applyFont="1" applyBorder="1" applyAlignment="1">
      <alignment horizontal="left" vertical="center" indent="1"/>
    </xf>
    <xf numFmtId="0" fontId="4" fillId="0" borderId="26" xfId="0" applyFont="1" applyBorder="1" applyAlignment="1">
      <alignment horizontal="left" vertical="center" indent="1"/>
    </xf>
  </cellXfs>
  <cellStyles count="6">
    <cellStyle name="パーセント" xfId="1" builtinId="5"/>
    <cellStyle name="パーセント 2" xfId="2" xr:uid="{00000000-0005-0000-0000-000001000000}"/>
    <cellStyle name="ハイパーリンク" xfId="3" builtinId="8"/>
    <cellStyle name="標準" xfId="0" builtinId="0"/>
    <cellStyle name="標準 2" xfId="4" xr:uid="{00000000-0005-0000-0000-000004000000}"/>
    <cellStyle name="標準 3"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12</xdr:col>
      <xdr:colOff>668656</xdr:colOff>
      <xdr:row>13</xdr:row>
      <xdr:rowOff>87630</xdr:rowOff>
    </xdr:from>
    <xdr:ext cx="7486594" cy="612676"/>
    <xdr:sp macro="" textlink="">
      <xdr:nvSpPr>
        <xdr:cNvPr id="2" name="テキスト ボックス 1">
          <a:extLst>
            <a:ext uri="{FF2B5EF4-FFF2-40B4-BE49-F238E27FC236}">
              <a16:creationId xmlns:a16="http://schemas.microsoft.com/office/drawing/2014/main" id="{D66357A8-6FB5-10DF-D3D9-D1749FA7BC0A}"/>
            </a:ext>
          </a:extLst>
        </xdr:cNvPr>
        <xdr:cNvSpPr txBox="1"/>
      </xdr:nvSpPr>
      <xdr:spPr>
        <a:xfrm>
          <a:off x="7315201" y="3419475"/>
          <a:ext cx="7562850" cy="6052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2000"/>
            </a:lnSpc>
          </a:pPr>
          <a:r>
            <a:rPr kumimoji="1" lang="ja-JP" altLang="en-US" sz="1800">
              <a:solidFill>
                <a:srgbClr val="FF0000"/>
              </a:solidFill>
            </a:rPr>
            <a:t>氏名を入力後、性別、競技種目、バッジ種類を選択すると、参加料総括表に自動的に計算されます。</a:t>
          </a:r>
        </a:p>
      </xdr:txBody>
    </xdr:sp>
    <xdr:clientData/>
  </xdr:oneCellAnchor>
  <xdr:twoCellAnchor>
    <xdr:from>
      <xdr:col>12</xdr:col>
      <xdr:colOff>136736</xdr:colOff>
      <xdr:row>13</xdr:row>
      <xdr:rowOff>200870</xdr:rowOff>
    </xdr:from>
    <xdr:to>
      <xdr:col>12</xdr:col>
      <xdr:colOff>560146</xdr:colOff>
      <xdr:row>16</xdr:row>
      <xdr:rowOff>31874</xdr:rowOff>
    </xdr:to>
    <xdr:sp macro="" textlink="">
      <xdr:nvSpPr>
        <xdr:cNvPr id="3" name="右矢印 2">
          <a:extLst>
            <a:ext uri="{FF2B5EF4-FFF2-40B4-BE49-F238E27FC236}">
              <a16:creationId xmlns:a16="http://schemas.microsoft.com/office/drawing/2014/main" id="{99E6403E-8043-6ECC-1E73-1A1089388D71}"/>
            </a:ext>
          </a:extLst>
        </xdr:cNvPr>
        <xdr:cNvSpPr/>
      </xdr:nvSpPr>
      <xdr:spPr>
        <a:xfrm rot="10800000">
          <a:off x="7048499" y="3563407"/>
          <a:ext cx="419100" cy="352425"/>
        </a:xfrm>
        <a:prstGeom prst="rightArrow">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173355</xdr:colOff>
      <xdr:row>3</xdr:row>
      <xdr:rowOff>0</xdr:rowOff>
    </xdr:from>
    <xdr:to>
      <xdr:col>12</xdr:col>
      <xdr:colOff>592457</xdr:colOff>
      <xdr:row>4</xdr:row>
      <xdr:rowOff>38100</xdr:rowOff>
    </xdr:to>
    <xdr:sp macro="" textlink="">
      <xdr:nvSpPr>
        <xdr:cNvPr id="4" name="右矢印 3">
          <a:extLst>
            <a:ext uri="{FF2B5EF4-FFF2-40B4-BE49-F238E27FC236}">
              <a16:creationId xmlns:a16="http://schemas.microsoft.com/office/drawing/2014/main" id="{925667EC-FC79-1608-201D-F864FF497D56}"/>
            </a:ext>
          </a:extLst>
        </xdr:cNvPr>
        <xdr:cNvSpPr/>
      </xdr:nvSpPr>
      <xdr:spPr>
        <a:xfrm rot="10800000">
          <a:off x="7048500" y="762000"/>
          <a:ext cx="419102" cy="352425"/>
        </a:xfrm>
        <a:prstGeom prst="rightArrow">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endParaRPr lang="ja-JP" altLang="en-US"/>
        </a:p>
      </xdr:txBody>
    </xdr:sp>
    <xdr:clientData/>
  </xdr:twoCellAnchor>
  <xdr:oneCellAnchor>
    <xdr:from>
      <xdr:col>13</xdr:col>
      <xdr:colOff>0</xdr:colOff>
      <xdr:row>30</xdr:row>
      <xdr:rowOff>0</xdr:rowOff>
    </xdr:from>
    <xdr:ext cx="9338359" cy="359266"/>
    <xdr:sp macro="" textlink="">
      <xdr:nvSpPr>
        <xdr:cNvPr id="6" name="テキスト ボックス 5">
          <a:extLst>
            <a:ext uri="{FF2B5EF4-FFF2-40B4-BE49-F238E27FC236}">
              <a16:creationId xmlns:a16="http://schemas.microsoft.com/office/drawing/2014/main" id="{5B3B5A50-769F-7253-F25E-3A5AC62813F4}"/>
            </a:ext>
          </a:extLst>
        </xdr:cNvPr>
        <xdr:cNvSpPr txBox="1"/>
      </xdr:nvSpPr>
      <xdr:spPr>
        <a:xfrm>
          <a:off x="7515225" y="5876925"/>
          <a:ext cx="9429750" cy="3592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2000"/>
            </a:lnSpc>
          </a:pPr>
          <a:r>
            <a:rPr kumimoji="1" lang="ja-JP" altLang="en-US" sz="1800">
              <a:solidFill>
                <a:sysClr val="windowText" lastClr="000000"/>
              </a:solidFill>
            </a:rPr>
            <a:t>：</a:t>
          </a:r>
          <a:r>
            <a:rPr kumimoji="1" lang="ja-JP" altLang="en-US" sz="2000">
              <a:solidFill>
                <a:sysClr val="windowText" lastClr="000000"/>
              </a:solidFill>
            </a:rPr>
            <a:t>少年の部のエントリーは、別フォルダー</a:t>
          </a:r>
          <a:r>
            <a:rPr kumimoji="1" lang="ja-JP" altLang="en-US" sz="2000">
              <a:solidFill>
                <a:srgbClr val="FF0000"/>
              </a:solidFill>
            </a:rPr>
            <a:t>「ＴＡ記録会申込書（少年）」</a:t>
          </a:r>
          <a:r>
            <a:rPr kumimoji="1" lang="ja-JP" altLang="en-US" sz="2000">
              <a:solidFill>
                <a:sysClr val="windowText" lastClr="000000"/>
              </a:solidFill>
            </a:rPr>
            <a:t>からお願いします。</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12</xdr:col>
      <xdr:colOff>668656</xdr:colOff>
      <xdr:row>13</xdr:row>
      <xdr:rowOff>87630</xdr:rowOff>
    </xdr:from>
    <xdr:ext cx="7486594" cy="612676"/>
    <xdr:sp macro="" textlink="">
      <xdr:nvSpPr>
        <xdr:cNvPr id="2" name="テキスト ボックス 1">
          <a:extLst>
            <a:ext uri="{FF2B5EF4-FFF2-40B4-BE49-F238E27FC236}">
              <a16:creationId xmlns:a16="http://schemas.microsoft.com/office/drawing/2014/main" id="{E0C2BB41-A3DB-748F-6977-E2558A74CE78}"/>
            </a:ext>
          </a:extLst>
        </xdr:cNvPr>
        <xdr:cNvSpPr txBox="1"/>
      </xdr:nvSpPr>
      <xdr:spPr>
        <a:xfrm>
          <a:off x="7155181" y="3288030"/>
          <a:ext cx="7486594" cy="6126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2000"/>
            </a:lnSpc>
          </a:pPr>
          <a:r>
            <a:rPr kumimoji="1" lang="ja-JP" altLang="en-US" sz="1800">
              <a:solidFill>
                <a:srgbClr val="FF0000"/>
              </a:solidFill>
            </a:rPr>
            <a:t>氏名を入力後、性別、競技種目、バッジ種類を選択すると、参加料総括表に自動的に計算されます。</a:t>
          </a:r>
        </a:p>
      </xdr:txBody>
    </xdr:sp>
    <xdr:clientData/>
  </xdr:oneCellAnchor>
  <xdr:twoCellAnchor>
    <xdr:from>
      <xdr:col>12</xdr:col>
      <xdr:colOff>136736</xdr:colOff>
      <xdr:row>13</xdr:row>
      <xdr:rowOff>200870</xdr:rowOff>
    </xdr:from>
    <xdr:to>
      <xdr:col>12</xdr:col>
      <xdr:colOff>560146</xdr:colOff>
      <xdr:row>16</xdr:row>
      <xdr:rowOff>31874</xdr:rowOff>
    </xdr:to>
    <xdr:sp macro="" textlink="">
      <xdr:nvSpPr>
        <xdr:cNvPr id="3" name="右矢印 2">
          <a:extLst>
            <a:ext uri="{FF2B5EF4-FFF2-40B4-BE49-F238E27FC236}">
              <a16:creationId xmlns:a16="http://schemas.microsoft.com/office/drawing/2014/main" id="{C2762F0C-425A-E0D6-25E0-C269A80EE992}"/>
            </a:ext>
          </a:extLst>
        </xdr:cNvPr>
        <xdr:cNvSpPr/>
      </xdr:nvSpPr>
      <xdr:spPr>
        <a:xfrm rot="10800000">
          <a:off x="6623261" y="3401270"/>
          <a:ext cx="423410" cy="373929"/>
        </a:xfrm>
        <a:prstGeom prst="rightArrow">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173355</xdr:colOff>
      <xdr:row>3</xdr:row>
      <xdr:rowOff>0</xdr:rowOff>
    </xdr:from>
    <xdr:to>
      <xdr:col>12</xdr:col>
      <xdr:colOff>592457</xdr:colOff>
      <xdr:row>4</xdr:row>
      <xdr:rowOff>38100</xdr:rowOff>
    </xdr:to>
    <xdr:sp macro="" textlink="">
      <xdr:nvSpPr>
        <xdr:cNvPr id="4" name="右矢印 3">
          <a:extLst>
            <a:ext uri="{FF2B5EF4-FFF2-40B4-BE49-F238E27FC236}">
              <a16:creationId xmlns:a16="http://schemas.microsoft.com/office/drawing/2014/main" id="{D929FA92-40B4-C3D2-5475-7C6BB171448D}"/>
            </a:ext>
          </a:extLst>
        </xdr:cNvPr>
        <xdr:cNvSpPr/>
      </xdr:nvSpPr>
      <xdr:spPr>
        <a:xfrm rot="10800000">
          <a:off x="6659880" y="762000"/>
          <a:ext cx="419102" cy="352425"/>
        </a:xfrm>
        <a:prstGeom prst="rightArrow">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endParaRPr lang="ja-JP" altLang="en-US"/>
        </a:p>
      </xdr:txBody>
    </xdr:sp>
    <xdr:clientData/>
  </xdr:twoCellAnchor>
  <xdr:oneCellAnchor>
    <xdr:from>
      <xdr:col>13</xdr:col>
      <xdr:colOff>0</xdr:colOff>
      <xdr:row>30</xdr:row>
      <xdr:rowOff>0</xdr:rowOff>
    </xdr:from>
    <xdr:ext cx="9338359" cy="359266"/>
    <xdr:sp macro="" textlink="">
      <xdr:nvSpPr>
        <xdr:cNvPr id="5" name="テキスト ボックス 4">
          <a:extLst>
            <a:ext uri="{FF2B5EF4-FFF2-40B4-BE49-F238E27FC236}">
              <a16:creationId xmlns:a16="http://schemas.microsoft.com/office/drawing/2014/main" id="{58DF28AC-48F4-6060-4CB5-0C091C57F989}"/>
            </a:ext>
          </a:extLst>
        </xdr:cNvPr>
        <xdr:cNvSpPr txBox="1"/>
      </xdr:nvSpPr>
      <xdr:spPr>
        <a:xfrm>
          <a:off x="7172325" y="5876925"/>
          <a:ext cx="9338359" cy="3592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2000"/>
            </a:lnSpc>
          </a:pPr>
          <a:r>
            <a:rPr kumimoji="1" lang="ja-JP" altLang="en-US" sz="1800">
              <a:solidFill>
                <a:sysClr val="windowText" lastClr="000000"/>
              </a:solidFill>
            </a:rPr>
            <a:t>：</a:t>
          </a:r>
          <a:r>
            <a:rPr kumimoji="1" lang="ja-JP" altLang="en-US" sz="2000">
              <a:solidFill>
                <a:sysClr val="windowText" lastClr="000000"/>
              </a:solidFill>
            </a:rPr>
            <a:t>少年の部のエントリーは、別フォルダー</a:t>
          </a:r>
          <a:r>
            <a:rPr kumimoji="1" lang="ja-JP" altLang="en-US" sz="2000">
              <a:solidFill>
                <a:srgbClr val="FF0000"/>
              </a:solidFill>
            </a:rPr>
            <a:t>「ＴＡ記録会申込書（少年）」</a:t>
          </a:r>
          <a:r>
            <a:rPr kumimoji="1" lang="ja-JP" altLang="en-US" sz="2000">
              <a:solidFill>
                <a:sysClr val="windowText" lastClr="000000"/>
              </a:solidFill>
            </a:rPr>
            <a:t>からお願いします。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s-prime@swan.ocn.ne.jp" TargetMode="External"/><Relationship Id="rId1" Type="http://schemas.openxmlformats.org/officeDocument/2006/relationships/hyperlink" Target="mailto:jimukyoku@hyogo-archery.org"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as-prime@swan.ocn.ne.jp" TargetMode="External"/><Relationship Id="rId1" Type="http://schemas.openxmlformats.org/officeDocument/2006/relationships/hyperlink" Target="mailto:jimukyoku@hyogo-archery.org"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AC54"/>
  <sheetViews>
    <sheetView showZeros="0" tabSelected="1" view="pageBreakPreview" zoomScaleNormal="100" zoomScaleSheetLayoutView="100" workbookViewId="0">
      <selection activeCell="D4" sqref="D4:G4"/>
    </sheetView>
  </sheetViews>
  <sheetFormatPr defaultColWidth="9" defaultRowHeight="13.5" x14ac:dyDescent="0.15"/>
  <cols>
    <col min="1" max="1" width="4" style="2" customWidth="1"/>
    <col min="2" max="2" width="8.625" style="2" customWidth="1"/>
    <col min="3" max="3" width="9.125" style="2" customWidth="1"/>
    <col min="4" max="4" width="9" style="2" customWidth="1"/>
    <col min="5" max="5" width="8.875" style="2" customWidth="1"/>
    <col min="6" max="6" width="5.75" style="2" customWidth="1"/>
    <col min="7" max="7" width="9.25" style="2" customWidth="1"/>
    <col min="8" max="8" width="9" style="2" customWidth="1"/>
    <col min="9" max="9" width="6.625" style="2" customWidth="1"/>
    <col min="10" max="10" width="6.875" style="2" customWidth="1"/>
    <col min="11" max="11" width="13.75" style="2" customWidth="1"/>
    <col min="12" max="12" width="2.25" style="2" customWidth="1"/>
    <col min="13" max="13" width="9" style="2"/>
    <col min="14" max="14" width="8.375" style="2" hidden="1" customWidth="1"/>
    <col min="15" max="15" width="11.625" style="2" hidden="1" customWidth="1"/>
    <col min="16" max="16" width="10.25" style="2" customWidth="1"/>
    <col min="17" max="18" width="9.125" style="2" customWidth="1"/>
    <col min="19" max="19" width="2.875" style="2" customWidth="1"/>
    <col min="20" max="21" width="9.125" style="2" customWidth="1"/>
    <col min="22" max="29" width="10.625" style="2" customWidth="1"/>
    <col min="30" max="16384" width="9" style="2"/>
  </cols>
  <sheetData>
    <row r="1" spans="1:29" ht="27" customHeight="1" x14ac:dyDescent="0.15">
      <c r="A1" s="98">
        <f>+C3</f>
        <v>45088</v>
      </c>
      <c r="B1" s="98"/>
      <c r="C1" s="96" t="s">
        <v>104</v>
      </c>
      <c r="D1" s="97"/>
      <c r="E1" s="97"/>
      <c r="F1" s="97"/>
      <c r="G1" s="55" t="s">
        <v>75</v>
      </c>
      <c r="S1" s="1"/>
      <c r="T1" s="1"/>
    </row>
    <row r="2" spans="1:29" ht="12" customHeight="1" x14ac:dyDescent="0.15">
      <c r="B2" s="3"/>
      <c r="C2" s="3"/>
      <c r="D2" s="3"/>
      <c r="E2" s="3"/>
      <c r="I2" s="4" t="s">
        <v>15</v>
      </c>
      <c r="K2" s="59" t="s">
        <v>84</v>
      </c>
      <c r="L2" s="5"/>
      <c r="M2" s="5"/>
      <c r="R2" s="6"/>
    </row>
    <row r="3" spans="1:29" ht="21" customHeight="1" x14ac:dyDescent="0.15">
      <c r="A3" s="135" t="s">
        <v>13</v>
      </c>
      <c r="B3" s="135"/>
      <c r="C3" s="136">
        <v>45088</v>
      </c>
      <c r="D3" s="136"/>
      <c r="E3" s="38" t="s">
        <v>85</v>
      </c>
      <c r="G3" s="7" t="s">
        <v>12</v>
      </c>
      <c r="H3" s="54">
        <f>+C3-10</f>
        <v>45078</v>
      </c>
      <c r="I3" s="115" t="s">
        <v>83</v>
      </c>
      <c r="J3" s="116"/>
      <c r="K3" s="116"/>
      <c r="L3" s="41"/>
      <c r="O3" s="8" t="s">
        <v>28</v>
      </c>
      <c r="P3" s="1"/>
      <c r="Q3" s="1"/>
      <c r="R3" s="1"/>
      <c r="S3" s="1"/>
      <c r="T3" s="1"/>
    </row>
    <row r="4" spans="1:29" ht="24.95" customHeight="1" x14ac:dyDescent="0.15">
      <c r="A4" s="137" t="s">
        <v>0</v>
      </c>
      <c r="B4" s="138"/>
      <c r="C4" s="139"/>
      <c r="D4" s="140"/>
      <c r="E4" s="140"/>
      <c r="F4" s="140"/>
      <c r="G4" s="140"/>
      <c r="H4" s="51" t="s">
        <v>1</v>
      </c>
      <c r="I4" s="159"/>
      <c r="J4" s="160"/>
      <c r="K4" s="161"/>
      <c r="L4" s="42"/>
      <c r="M4" s="9"/>
      <c r="O4" s="8" t="s">
        <v>52</v>
      </c>
      <c r="Q4" s="10" t="s">
        <v>55</v>
      </c>
      <c r="R4" s="1"/>
      <c r="S4" s="1"/>
      <c r="T4" s="1"/>
    </row>
    <row r="5" spans="1:29" ht="24.95" customHeight="1" x14ac:dyDescent="0.15">
      <c r="A5" s="141" t="s">
        <v>14</v>
      </c>
      <c r="B5" s="142"/>
      <c r="C5" s="143"/>
      <c r="D5" s="157"/>
      <c r="E5" s="157"/>
      <c r="F5" s="157"/>
      <c r="G5" s="158"/>
      <c r="H5" s="52" t="s">
        <v>18</v>
      </c>
      <c r="I5" s="117"/>
      <c r="J5" s="118"/>
      <c r="K5" s="119"/>
      <c r="L5" s="42"/>
      <c r="M5" s="9"/>
      <c r="O5" s="8" t="s">
        <v>17</v>
      </c>
      <c r="Q5" s="11" t="s">
        <v>32</v>
      </c>
      <c r="R5" s="12"/>
      <c r="S5" s="12"/>
      <c r="T5" s="12"/>
      <c r="U5" s="12"/>
    </row>
    <row r="6" spans="1:29" ht="24.95" customHeight="1" x14ac:dyDescent="0.15">
      <c r="A6" s="144"/>
      <c r="B6" s="145"/>
      <c r="C6" s="146"/>
      <c r="D6" s="147"/>
      <c r="E6" s="147"/>
      <c r="F6" s="147"/>
      <c r="G6" s="148"/>
      <c r="H6" s="53" t="s">
        <v>19</v>
      </c>
      <c r="I6" s="112"/>
      <c r="J6" s="113"/>
      <c r="K6" s="114"/>
      <c r="L6" s="43"/>
      <c r="M6" s="9"/>
      <c r="O6" s="8" t="s">
        <v>29</v>
      </c>
    </row>
    <row r="7" spans="1:29" ht="18.75" x14ac:dyDescent="0.15">
      <c r="A7" s="9"/>
      <c r="B7" s="9"/>
      <c r="C7" s="9"/>
      <c r="D7" s="9"/>
      <c r="E7" s="9"/>
      <c r="F7" s="9"/>
      <c r="G7" s="9"/>
      <c r="H7" s="9"/>
      <c r="I7" s="9"/>
      <c r="J7" s="9"/>
      <c r="K7" s="9"/>
      <c r="L7" s="9"/>
      <c r="M7" s="9"/>
      <c r="O7" s="8" t="s">
        <v>30</v>
      </c>
      <c r="Q7" s="12"/>
      <c r="R7" s="12"/>
      <c r="S7" s="12"/>
      <c r="T7" s="12"/>
      <c r="U7" s="12"/>
    </row>
    <row r="8" spans="1:29" ht="18.75" customHeight="1" x14ac:dyDescent="0.15">
      <c r="A8" s="38" t="s">
        <v>86</v>
      </c>
      <c r="B8" s="38" t="s">
        <v>87</v>
      </c>
      <c r="C8" s="9"/>
      <c r="D8" s="9"/>
      <c r="E8" s="9"/>
      <c r="F8" s="9"/>
      <c r="G8" s="9"/>
      <c r="H8" s="9"/>
      <c r="I8" s="9"/>
      <c r="J8" s="9"/>
      <c r="K8" s="9"/>
      <c r="L8" s="9"/>
      <c r="M8" s="9"/>
      <c r="O8" s="8" t="s">
        <v>16</v>
      </c>
      <c r="P8" s="1"/>
      <c r="Q8" s="12"/>
      <c r="R8" s="12"/>
      <c r="S8" s="12"/>
      <c r="T8" s="12"/>
      <c r="U8" s="12"/>
    </row>
    <row r="9" spans="1:29" ht="18.75" customHeight="1" x14ac:dyDescent="0.15">
      <c r="A9" s="38" t="s">
        <v>88</v>
      </c>
      <c r="B9" s="38" t="s">
        <v>89</v>
      </c>
      <c r="C9" s="9"/>
      <c r="D9" s="9"/>
      <c r="E9" s="9"/>
      <c r="F9" s="9"/>
      <c r="G9" s="9"/>
      <c r="H9" s="9"/>
      <c r="I9" s="9"/>
      <c r="J9" s="9"/>
      <c r="K9" s="9"/>
      <c r="L9" s="9"/>
      <c r="M9" s="9"/>
      <c r="P9" s="1"/>
      <c r="Q9" s="12"/>
    </row>
    <row r="10" spans="1:29" ht="18.75" customHeight="1" x14ac:dyDescent="0.15">
      <c r="A10" s="38" t="s">
        <v>90</v>
      </c>
      <c r="B10" s="38" t="s">
        <v>91</v>
      </c>
      <c r="C10" s="9"/>
      <c r="D10" s="9"/>
      <c r="E10" s="9"/>
      <c r="F10" s="9"/>
      <c r="G10" s="9"/>
      <c r="H10" s="9"/>
      <c r="I10" s="9"/>
      <c r="J10" s="9"/>
      <c r="K10" s="9"/>
      <c r="L10" s="9"/>
      <c r="M10" s="9"/>
      <c r="O10" s="10" t="s">
        <v>54</v>
      </c>
      <c r="Q10" s="36"/>
    </row>
    <row r="11" spans="1:29" ht="18.75" customHeight="1" x14ac:dyDescent="0.15">
      <c r="A11" s="93" t="s">
        <v>99</v>
      </c>
      <c r="B11" s="93" t="s">
        <v>100</v>
      </c>
      <c r="C11" s="9"/>
      <c r="D11" s="9"/>
      <c r="E11" s="9"/>
      <c r="F11" s="9"/>
      <c r="G11" s="9"/>
      <c r="H11" s="9"/>
      <c r="I11" s="9"/>
      <c r="J11" s="9"/>
      <c r="K11" s="9"/>
      <c r="L11" s="9"/>
      <c r="M11" s="9"/>
      <c r="Q11" s="129" t="s">
        <v>44</v>
      </c>
      <c r="R11" s="130"/>
      <c r="S11" s="130"/>
      <c r="T11" s="130"/>
      <c r="U11" s="130"/>
      <c r="V11" s="130"/>
      <c r="W11" s="130"/>
      <c r="X11" s="130"/>
      <c r="Y11" s="130"/>
      <c r="Z11" s="130"/>
      <c r="AA11" s="130"/>
      <c r="AB11" s="130"/>
      <c r="AC11" s="131"/>
    </row>
    <row r="12" spans="1:29" ht="12" customHeight="1" x14ac:dyDescent="0.15">
      <c r="B12" s="9"/>
      <c r="C12" s="9"/>
      <c r="D12" s="9"/>
      <c r="E12" s="9"/>
      <c r="F12" s="9"/>
      <c r="G12" s="9"/>
      <c r="H12" s="9"/>
      <c r="I12" s="9"/>
      <c r="J12" s="9"/>
      <c r="K12" s="9"/>
      <c r="L12" s="9"/>
      <c r="M12" s="9"/>
      <c r="O12" s="13" t="s">
        <v>53</v>
      </c>
      <c r="Q12" s="132"/>
      <c r="R12" s="133"/>
      <c r="S12" s="133"/>
      <c r="T12" s="133"/>
      <c r="U12" s="133"/>
      <c r="V12" s="133"/>
      <c r="W12" s="133"/>
      <c r="X12" s="133"/>
      <c r="Y12" s="133"/>
      <c r="Z12" s="133"/>
      <c r="AA12" s="133"/>
      <c r="AB12" s="133"/>
      <c r="AC12" s="134"/>
    </row>
    <row r="13" spans="1:29" ht="15" customHeight="1" x14ac:dyDescent="0.15">
      <c r="A13" s="180"/>
      <c r="B13" s="182" t="s">
        <v>42</v>
      </c>
      <c r="C13" s="181" t="s">
        <v>43</v>
      </c>
      <c r="D13" s="179" t="s">
        <v>48</v>
      </c>
      <c r="E13" s="179"/>
      <c r="F13" s="183" t="s">
        <v>2</v>
      </c>
      <c r="G13" s="179" t="s">
        <v>3</v>
      </c>
      <c r="H13" s="179" t="s">
        <v>4</v>
      </c>
      <c r="I13" s="179" t="s">
        <v>34</v>
      </c>
      <c r="J13" s="179"/>
      <c r="K13" s="95" t="s">
        <v>33</v>
      </c>
      <c r="L13" s="9"/>
      <c r="M13" s="9"/>
      <c r="O13" s="14" t="s">
        <v>21</v>
      </c>
      <c r="R13" s="12"/>
      <c r="S13" s="12"/>
      <c r="T13" s="12"/>
      <c r="U13" s="12"/>
    </row>
    <row r="14" spans="1:29" ht="15" customHeight="1" x14ac:dyDescent="0.15">
      <c r="A14" s="180"/>
      <c r="B14" s="182"/>
      <c r="C14" s="181"/>
      <c r="D14" s="179"/>
      <c r="E14" s="179"/>
      <c r="F14" s="183"/>
      <c r="G14" s="179"/>
      <c r="H14" s="179"/>
      <c r="I14" s="179"/>
      <c r="J14" s="179"/>
      <c r="K14" s="95" t="s">
        <v>103</v>
      </c>
      <c r="L14" s="44"/>
      <c r="M14" s="9"/>
      <c r="N14" s="2" t="s">
        <v>27</v>
      </c>
      <c r="O14" s="14" t="s">
        <v>23</v>
      </c>
      <c r="Q14" s="12"/>
      <c r="R14" s="12"/>
      <c r="S14" s="12"/>
      <c r="T14" s="12"/>
      <c r="U14" s="12"/>
    </row>
    <row r="15" spans="1:29" ht="12.6" customHeight="1" x14ac:dyDescent="0.15">
      <c r="A15" s="149">
        <v>1</v>
      </c>
      <c r="B15" s="122"/>
      <c r="C15" s="124"/>
      <c r="D15" s="162" t="str">
        <f>PHONETIC(B15)</f>
        <v/>
      </c>
      <c r="E15" s="151" t="str">
        <f>PHONETIC(C15)</f>
        <v/>
      </c>
      <c r="F15" s="153"/>
      <c r="G15" s="120"/>
      <c r="H15" s="110"/>
      <c r="I15" s="15"/>
      <c r="J15" s="49" t="s">
        <v>37</v>
      </c>
      <c r="K15" s="60"/>
      <c r="L15" s="45"/>
      <c r="M15" s="9"/>
      <c r="N15" s="16">
        <f>IF(B15=0,0,1)</f>
        <v>0</v>
      </c>
      <c r="O15" s="14" t="s">
        <v>50</v>
      </c>
    </row>
    <row r="16" spans="1:29" ht="12.6" customHeight="1" x14ac:dyDescent="0.15">
      <c r="A16" s="150"/>
      <c r="B16" s="123"/>
      <c r="C16" s="125"/>
      <c r="D16" s="163"/>
      <c r="E16" s="152"/>
      <c r="F16" s="154"/>
      <c r="G16" s="121"/>
      <c r="H16" s="111"/>
      <c r="I16" s="17"/>
      <c r="J16" s="50"/>
      <c r="K16" s="61"/>
      <c r="L16" s="45"/>
      <c r="M16" s="9"/>
      <c r="N16" s="9"/>
      <c r="O16" s="14" t="s">
        <v>49</v>
      </c>
    </row>
    <row r="17" spans="1:21" ht="12.6" customHeight="1" x14ac:dyDescent="0.15">
      <c r="A17" s="149">
        <v>2</v>
      </c>
      <c r="B17" s="122"/>
      <c r="C17" s="124"/>
      <c r="D17" s="162" t="str">
        <f t="shared" ref="D17:D43" si="0">PHONETIC(B17)</f>
        <v/>
      </c>
      <c r="E17" s="151" t="str">
        <f>PHONETIC(C17)</f>
        <v/>
      </c>
      <c r="F17" s="153"/>
      <c r="G17" s="120"/>
      <c r="H17" s="110"/>
      <c r="I17" s="15"/>
      <c r="J17" s="49"/>
      <c r="K17" s="60"/>
      <c r="L17" s="45"/>
      <c r="M17" s="9"/>
      <c r="N17" s="16">
        <f>IF(B17=0,0,1)</f>
        <v>0</v>
      </c>
      <c r="O17" s="14" t="s">
        <v>24</v>
      </c>
    </row>
    <row r="18" spans="1:21" ht="12.6" customHeight="1" x14ac:dyDescent="0.15">
      <c r="A18" s="150"/>
      <c r="B18" s="123"/>
      <c r="C18" s="125"/>
      <c r="D18" s="163"/>
      <c r="E18" s="152"/>
      <c r="F18" s="154"/>
      <c r="G18" s="121"/>
      <c r="H18" s="111"/>
      <c r="I18" s="17"/>
      <c r="J18" s="50"/>
      <c r="K18" s="61"/>
      <c r="L18" s="45"/>
      <c r="M18" s="9"/>
      <c r="N18" s="9"/>
      <c r="O18" s="14" t="s">
        <v>20</v>
      </c>
    </row>
    <row r="19" spans="1:21" ht="12.6" customHeight="1" x14ac:dyDescent="0.15">
      <c r="A19" s="149">
        <v>3</v>
      </c>
      <c r="B19" s="122"/>
      <c r="C19" s="124"/>
      <c r="D19" s="122" t="str">
        <f t="shared" si="0"/>
        <v/>
      </c>
      <c r="E19" s="166" t="str">
        <f t="shared" ref="E19:E43" si="1">PHONETIC(C19)</f>
        <v/>
      </c>
      <c r="F19" s="153"/>
      <c r="G19" s="120"/>
      <c r="H19" s="110"/>
      <c r="I19" s="18"/>
      <c r="J19" s="48"/>
      <c r="K19" s="60"/>
      <c r="L19" s="45"/>
      <c r="M19" s="9"/>
      <c r="N19" s="16">
        <f>IF(B19=0,0,1)</f>
        <v>0</v>
      </c>
      <c r="O19" s="14" t="s">
        <v>22</v>
      </c>
    </row>
    <row r="20" spans="1:21" ht="12.6" customHeight="1" x14ac:dyDescent="0.15">
      <c r="A20" s="150"/>
      <c r="B20" s="123"/>
      <c r="C20" s="125"/>
      <c r="D20" s="123"/>
      <c r="E20" s="167"/>
      <c r="F20" s="154"/>
      <c r="G20" s="121"/>
      <c r="H20" s="111"/>
      <c r="I20" s="19"/>
      <c r="J20" s="20"/>
      <c r="K20" s="61"/>
      <c r="L20" s="45"/>
      <c r="M20" s="9"/>
      <c r="N20" s="9"/>
      <c r="O20" s="13"/>
      <c r="Q20" s="21" t="s">
        <v>41</v>
      </c>
      <c r="S20" s="12"/>
      <c r="T20" s="12"/>
      <c r="U20" s="12"/>
    </row>
    <row r="21" spans="1:21" ht="12.6" customHeight="1" x14ac:dyDescent="0.15">
      <c r="A21" s="149">
        <v>4</v>
      </c>
      <c r="B21" s="122"/>
      <c r="C21" s="124"/>
      <c r="D21" s="122" t="str">
        <f t="shared" si="0"/>
        <v/>
      </c>
      <c r="E21" s="166" t="str">
        <f t="shared" si="1"/>
        <v/>
      </c>
      <c r="F21" s="153"/>
      <c r="G21" s="120"/>
      <c r="H21" s="110"/>
      <c r="I21" s="18"/>
      <c r="J21" s="48"/>
      <c r="K21" s="60"/>
      <c r="L21" s="45"/>
      <c r="M21" s="9"/>
      <c r="N21" s="16">
        <f>IF(B21=0,0,1)</f>
        <v>0</v>
      </c>
      <c r="O21" s="37" t="s">
        <v>66</v>
      </c>
      <c r="Q21" s="126" t="s">
        <v>38</v>
      </c>
      <c r="R21" s="126"/>
      <c r="T21" s="126" t="s">
        <v>45</v>
      </c>
      <c r="U21" s="126"/>
    </row>
    <row r="22" spans="1:21" ht="12.6" customHeight="1" x14ac:dyDescent="0.15">
      <c r="A22" s="150"/>
      <c r="B22" s="123"/>
      <c r="C22" s="125"/>
      <c r="D22" s="123"/>
      <c r="E22" s="167"/>
      <c r="F22" s="154"/>
      <c r="G22" s="121"/>
      <c r="H22" s="111"/>
      <c r="I22" s="19"/>
      <c r="J22" s="20"/>
      <c r="K22" s="61"/>
      <c r="L22" s="45"/>
      <c r="M22" s="9"/>
      <c r="N22" s="9"/>
      <c r="O22" s="37" t="s">
        <v>65</v>
      </c>
      <c r="Q22" s="126"/>
      <c r="R22" s="126"/>
      <c r="T22" s="126"/>
      <c r="U22" s="126"/>
    </row>
    <row r="23" spans="1:21" ht="12.6" customHeight="1" x14ac:dyDescent="0.15">
      <c r="A23" s="149">
        <v>5</v>
      </c>
      <c r="B23" s="122"/>
      <c r="C23" s="124"/>
      <c r="D23" s="122" t="str">
        <f t="shared" si="0"/>
        <v/>
      </c>
      <c r="E23" s="166" t="str">
        <f t="shared" si="1"/>
        <v/>
      </c>
      <c r="F23" s="153"/>
      <c r="G23" s="120"/>
      <c r="H23" s="110"/>
      <c r="I23" s="18"/>
      <c r="J23" s="48"/>
      <c r="K23" s="60"/>
      <c r="L23" s="45"/>
      <c r="M23" s="9"/>
      <c r="N23" s="16">
        <f>IF(B23=0,0,1)</f>
        <v>0</v>
      </c>
      <c r="O23" s="37" t="s">
        <v>51</v>
      </c>
      <c r="Q23" s="23" t="s">
        <v>39</v>
      </c>
      <c r="R23" s="24">
        <v>650</v>
      </c>
      <c r="T23" s="127" t="s">
        <v>46</v>
      </c>
      <c r="U23" s="128"/>
    </row>
    <row r="24" spans="1:21" ht="12.6" customHeight="1" x14ac:dyDescent="0.15">
      <c r="A24" s="150"/>
      <c r="B24" s="123"/>
      <c r="C24" s="125"/>
      <c r="D24" s="123"/>
      <c r="E24" s="167"/>
      <c r="F24" s="154"/>
      <c r="G24" s="121"/>
      <c r="H24" s="111"/>
      <c r="I24" s="19"/>
      <c r="J24" s="20"/>
      <c r="K24" s="61"/>
      <c r="L24" s="45"/>
      <c r="M24" s="9"/>
      <c r="N24" s="9"/>
      <c r="O24" s="37"/>
      <c r="Q24" s="25" t="s">
        <v>40</v>
      </c>
      <c r="R24" s="26">
        <v>630</v>
      </c>
      <c r="T24" s="94" t="s">
        <v>102</v>
      </c>
      <c r="U24" s="27"/>
    </row>
    <row r="25" spans="1:21" ht="12.6" customHeight="1" x14ac:dyDescent="0.15">
      <c r="A25" s="149">
        <v>6</v>
      </c>
      <c r="B25" s="122"/>
      <c r="C25" s="124"/>
      <c r="D25" s="122" t="str">
        <f t="shared" si="0"/>
        <v/>
      </c>
      <c r="E25" s="166" t="str">
        <f t="shared" si="1"/>
        <v/>
      </c>
      <c r="F25" s="153"/>
      <c r="G25" s="120"/>
      <c r="H25" s="110"/>
      <c r="I25" s="18"/>
      <c r="J25" s="48"/>
      <c r="K25" s="60"/>
      <c r="L25" s="45"/>
      <c r="M25" s="9"/>
      <c r="N25" s="16">
        <f>IF(B25=0,0,1)</f>
        <v>0</v>
      </c>
      <c r="O25" s="37"/>
    </row>
    <row r="26" spans="1:21" ht="12.6" customHeight="1" x14ac:dyDescent="0.15">
      <c r="A26" s="150"/>
      <c r="B26" s="123"/>
      <c r="C26" s="125"/>
      <c r="D26" s="123"/>
      <c r="E26" s="167"/>
      <c r="F26" s="154"/>
      <c r="G26" s="121"/>
      <c r="H26" s="111"/>
      <c r="I26" s="19"/>
      <c r="J26" s="20"/>
      <c r="K26" s="61"/>
      <c r="L26" s="45"/>
      <c r="M26" s="9"/>
      <c r="N26" s="9"/>
      <c r="O26" s="22" t="s">
        <v>74</v>
      </c>
    </row>
    <row r="27" spans="1:21" ht="12.6" customHeight="1" x14ac:dyDescent="0.15">
      <c r="A27" s="149">
        <v>7</v>
      </c>
      <c r="B27" s="122"/>
      <c r="C27" s="124"/>
      <c r="D27" s="122" t="str">
        <f t="shared" si="0"/>
        <v/>
      </c>
      <c r="E27" s="166" t="str">
        <f t="shared" si="1"/>
        <v/>
      </c>
      <c r="F27" s="153"/>
      <c r="G27" s="120"/>
      <c r="H27" s="110"/>
      <c r="I27" s="18"/>
      <c r="J27" s="48"/>
      <c r="K27" s="60"/>
      <c r="L27" s="45"/>
      <c r="M27" s="9"/>
      <c r="N27" s="16">
        <f>IF(B27=0,0,1)</f>
        <v>0</v>
      </c>
      <c r="O27" s="22"/>
    </row>
    <row r="28" spans="1:21" ht="12.6" customHeight="1" x14ac:dyDescent="0.15">
      <c r="A28" s="150"/>
      <c r="B28" s="123"/>
      <c r="C28" s="125"/>
      <c r="D28" s="123"/>
      <c r="E28" s="167"/>
      <c r="F28" s="154"/>
      <c r="G28" s="121"/>
      <c r="H28" s="111"/>
      <c r="I28" s="19"/>
      <c r="J28" s="20"/>
      <c r="K28" s="61"/>
      <c r="L28" s="45"/>
    </row>
    <row r="29" spans="1:21" ht="12.6" customHeight="1" x14ac:dyDescent="0.15">
      <c r="A29" s="149">
        <v>8</v>
      </c>
      <c r="B29" s="122"/>
      <c r="C29" s="124"/>
      <c r="D29" s="122" t="str">
        <f t="shared" si="0"/>
        <v/>
      </c>
      <c r="E29" s="166" t="str">
        <f t="shared" si="1"/>
        <v/>
      </c>
      <c r="F29" s="153"/>
      <c r="G29" s="120"/>
      <c r="H29" s="110"/>
      <c r="I29" s="18"/>
      <c r="J29" s="48"/>
      <c r="K29" s="60"/>
      <c r="L29" s="45"/>
      <c r="N29" s="16">
        <f>IF(B29=0,0,1)</f>
        <v>0</v>
      </c>
      <c r="O29" s="37" t="s">
        <v>25</v>
      </c>
    </row>
    <row r="30" spans="1:21" ht="12.6" customHeight="1" x14ac:dyDescent="0.15">
      <c r="A30" s="150"/>
      <c r="B30" s="123"/>
      <c r="C30" s="125"/>
      <c r="D30" s="123"/>
      <c r="E30" s="167"/>
      <c r="F30" s="154"/>
      <c r="G30" s="121"/>
      <c r="H30" s="111"/>
      <c r="I30" s="19"/>
      <c r="J30" s="20"/>
      <c r="K30" s="61"/>
      <c r="L30" s="45"/>
      <c r="M30" s="103" t="s">
        <v>73</v>
      </c>
      <c r="O30" s="22" t="s">
        <v>26</v>
      </c>
    </row>
    <row r="31" spans="1:21" ht="12.6" customHeight="1" x14ac:dyDescent="0.15">
      <c r="A31" s="149">
        <v>9</v>
      </c>
      <c r="B31" s="122"/>
      <c r="C31" s="124"/>
      <c r="D31" s="122" t="str">
        <f t="shared" si="0"/>
        <v/>
      </c>
      <c r="E31" s="166" t="str">
        <f t="shared" si="1"/>
        <v/>
      </c>
      <c r="F31" s="153"/>
      <c r="G31" s="120"/>
      <c r="H31" s="110"/>
      <c r="I31" s="18"/>
      <c r="J31" s="48"/>
      <c r="K31" s="60"/>
      <c r="L31" s="45"/>
      <c r="M31" s="104"/>
      <c r="N31" s="16">
        <f>IF(B31=0,0,1)</f>
        <v>0</v>
      </c>
    </row>
    <row r="32" spans="1:21" ht="12.6" customHeight="1" x14ac:dyDescent="0.15">
      <c r="A32" s="150"/>
      <c r="B32" s="123"/>
      <c r="C32" s="125"/>
      <c r="D32" s="123"/>
      <c r="E32" s="167"/>
      <c r="F32" s="154"/>
      <c r="G32" s="121"/>
      <c r="H32" s="111"/>
      <c r="I32" s="19"/>
      <c r="J32" s="20"/>
      <c r="K32" s="61"/>
      <c r="L32" s="45"/>
      <c r="M32" s="104"/>
      <c r="N32" s="16">
        <f>IF(B32=0,0,1)</f>
        <v>0</v>
      </c>
      <c r="O32" s="22" t="s">
        <v>25</v>
      </c>
    </row>
    <row r="33" spans="1:16" ht="12.6" customHeight="1" x14ac:dyDescent="0.15">
      <c r="A33" s="149">
        <v>10</v>
      </c>
      <c r="B33" s="122"/>
      <c r="C33" s="124"/>
      <c r="D33" s="122" t="str">
        <f t="shared" si="0"/>
        <v/>
      </c>
      <c r="E33" s="166" t="str">
        <f t="shared" si="1"/>
        <v/>
      </c>
      <c r="F33" s="153"/>
      <c r="G33" s="120"/>
      <c r="H33" s="110"/>
      <c r="I33" s="18"/>
      <c r="J33" s="48"/>
      <c r="K33" s="60"/>
      <c r="L33" s="45"/>
      <c r="M33" s="105"/>
      <c r="N33" s="16">
        <f>IF(B33=0,0,1)</f>
        <v>0</v>
      </c>
      <c r="O33" s="13" t="s">
        <v>35</v>
      </c>
    </row>
    <row r="34" spans="1:16" ht="12.6" customHeight="1" x14ac:dyDescent="0.15">
      <c r="A34" s="150"/>
      <c r="B34" s="123"/>
      <c r="C34" s="125"/>
      <c r="D34" s="123"/>
      <c r="E34" s="167"/>
      <c r="F34" s="154"/>
      <c r="G34" s="121"/>
      <c r="H34" s="111"/>
      <c r="I34" s="19"/>
      <c r="J34" s="20"/>
      <c r="K34" s="61"/>
      <c r="L34" s="45"/>
      <c r="M34" s="9"/>
      <c r="N34" s="9"/>
      <c r="O34" s="13" t="s">
        <v>36</v>
      </c>
    </row>
    <row r="35" spans="1:16" ht="12.6" customHeight="1" x14ac:dyDescent="0.15">
      <c r="A35" s="149">
        <v>11</v>
      </c>
      <c r="B35" s="122"/>
      <c r="C35" s="124"/>
      <c r="D35" s="122" t="str">
        <f t="shared" si="0"/>
        <v/>
      </c>
      <c r="E35" s="166" t="str">
        <f t="shared" si="1"/>
        <v/>
      </c>
      <c r="F35" s="153"/>
      <c r="G35" s="120"/>
      <c r="H35" s="110"/>
      <c r="I35" s="18"/>
      <c r="J35" s="48"/>
      <c r="K35" s="60"/>
      <c r="L35" s="45"/>
      <c r="M35" s="9"/>
      <c r="N35" s="28">
        <f>IF(B35=0,0,1)</f>
        <v>0</v>
      </c>
      <c r="O35" s="40" t="s">
        <v>67</v>
      </c>
    </row>
    <row r="36" spans="1:16" ht="12.6" customHeight="1" x14ac:dyDescent="0.15">
      <c r="A36" s="150"/>
      <c r="B36" s="123"/>
      <c r="C36" s="125"/>
      <c r="D36" s="123"/>
      <c r="E36" s="167"/>
      <c r="F36" s="154"/>
      <c r="G36" s="121"/>
      <c r="H36" s="111"/>
      <c r="I36" s="19"/>
      <c r="J36" s="20"/>
      <c r="K36" s="61"/>
      <c r="L36" s="45"/>
      <c r="M36" s="9"/>
      <c r="N36" s="9"/>
      <c r="O36" s="40" t="s">
        <v>68</v>
      </c>
    </row>
    <row r="37" spans="1:16" ht="12.6" customHeight="1" x14ac:dyDescent="0.15">
      <c r="A37" s="149">
        <v>12</v>
      </c>
      <c r="B37" s="122"/>
      <c r="C37" s="124"/>
      <c r="D37" s="122" t="str">
        <f t="shared" si="0"/>
        <v/>
      </c>
      <c r="E37" s="166" t="str">
        <f t="shared" si="1"/>
        <v/>
      </c>
      <c r="F37" s="153"/>
      <c r="G37" s="120"/>
      <c r="H37" s="110"/>
      <c r="I37" s="18"/>
      <c r="J37" s="48"/>
      <c r="K37" s="60"/>
      <c r="L37" s="45"/>
      <c r="M37" s="9"/>
      <c r="N37" s="28">
        <f>IF(B37=0,0,1)</f>
        <v>0</v>
      </c>
      <c r="O37" s="40" t="s">
        <v>69</v>
      </c>
    </row>
    <row r="38" spans="1:16" ht="12.6" customHeight="1" x14ac:dyDescent="0.15">
      <c r="A38" s="150"/>
      <c r="B38" s="123"/>
      <c r="C38" s="125"/>
      <c r="D38" s="123"/>
      <c r="E38" s="167"/>
      <c r="F38" s="154"/>
      <c r="G38" s="121"/>
      <c r="H38" s="111"/>
      <c r="I38" s="19"/>
      <c r="J38" s="20"/>
      <c r="K38" s="61"/>
      <c r="L38" s="45"/>
      <c r="M38" s="9"/>
      <c r="N38" s="9"/>
      <c r="O38" s="40" t="s">
        <v>70</v>
      </c>
    </row>
    <row r="39" spans="1:16" ht="12.6" customHeight="1" x14ac:dyDescent="0.15">
      <c r="A39" s="149">
        <v>13</v>
      </c>
      <c r="B39" s="122"/>
      <c r="C39" s="124"/>
      <c r="D39" s="122" t="str">
        <f t="shared" si="0"/>
        <v/>
      </c>
      <c r="E39" s="166" t="str">
        <f t="shared" si="1"/>
        <v/>
      </c>
      <c r="F39" s="153"/>
      <c r="G39" s="120"/>
      <c r="H39" s="110"/>
      <c r="I39" s="18"/>
      <c r="J39" s="48"/>
      <c r="K39" s="60"/>
      <c r="L39" s="45"/>
      <c r="M39" s="9"/>
      <c r="N39" s="16">
        <f>IF(B39=0,0,1)</f>
        <v>0</v>
      </c>
      <c r="O39" s="40" t="s">
        <v>71</v>
      </c>
    </row>
    <row r="40" spans="1:16" ht="12.6" customHeight="1" x14ac:dyDescent="0.15">
      <c r="A40" s="150"/>
      <c r="B40" s="123"/>
      <c r="C40" s="125"/>
      <c r="D40" s="123"/>
      <c r="E40" s="167"/>
      <c r="F40" s="154"/>
      <c r="G40" s="121"/>
      <c r="H40" s="111"/>
      <c r="I40" s="19"/>
      <c r="J40" s="20"/>
      <c r="K40" s="61"/>
      <c r="L40" s="45"/>
      <c r="M40" s="9"/>
      <c r="N40" s="9"/>
      <c r="O40" s="40" t="s">
        <v>72</v>
      </c>
    </row>
    <row r="41" spans="1:16" ht="12.6" customHeight="1" x14ac:dyDescent="0.15">
      <c r="A41" s="149">
        <v>14</v>
      </c>
      <c r="B41" s="122"/>
      <c r="C41" s="124"/>
      <c r="D41" s="122" t="str">
        <f t="shared" si="0"/>
        <v/>
      </c>
      <c r="E41" s="166" t="str">
        <f t="shared" si="1"/>
        <v/>
      </c>
      <c r="F41" s="153"/>
      <c r="G41" s="120"/>
      <c r="H41" s="110"/>
      <c r="I41" s="18"/>
      <c r="J41" s="48"/>
      <c r="K41" s="60"/>
      <c r="L41" s="45"/>
      <c r="M41" s="9"/>
      <c r="N41" s="16">
        <f>IF(B41=0,0,1)</f>
        <v>0</v>
      </c>
      <c r="O41" s="29"/>
    </row>
    <row r="42" spans="1:16" ht="12.6" customHeight="1" x14ac:dyDescent="0.15">
      <c r="A42" s="150"/>
      <c r="B42" s="123"/>
      <c r="C42" s="125"/>
      <c r="D42" s="123"/>
      <c r="E42" s="167"/>
      <c r="F42" s="154"/>
      <c r="G42" s="121"/>
      <c r="H42" s="111"/>
      <c r="I42" s="19"/>
      <c r="J42" s="20"/>
      <c r="K42" s="61"/>
      <c r="L42" s="45"/>
      <c r="M42" s="9"/>
      <c r="N42" s="9"/>
    </row>
    <row r="43" spans="1:16" ht="12.6" customHeight="1" x14ac:dyDescent="0.15">
      <c r="A43" s="149">
        <v>15</v>
      </c>
      <c r="B43" s="122"/>
      <c r="C43" s="124"/>
      <c r="D43" s="122" t="str">
        <f t="shared" si="0"/>
        <v/>
      </c>
      <c r="E43" s="166" t="str">
        <f t="shared" si="1"/>
        <v/>
      </c>
      <c r="F43" s="153"/>
      <c r="G43" s="120"/>
      <c r="H43" s="110"/>
      <c r="I43" s="18"/>
      <c r="J43" s="48"/>
      <c r="K43" s="60"/>
      <c r="L43" s="45"/>
      <c r="M43" s="9"/>
      <c r="N43" s="16">
        <f>IF(B43=0,0,1)</f>
        <v>0</v>
      </c>
      <c r="O43" s="30" t="s">
        <v>47</v>
      </c>
    </row>
    <row r="44" spans="1:16" ht="12.6" customHeight="1" x14ac:dyDescent="0.15">
      <c r="A44" s="150"/>
      <c r="B44" s="123"/>
      <c r="C44" s="125"/>
      <c r="D44" s="123"/>
      <c r="E44" s="167"/>
      <c r="F44" s="154"/>
      <c r="G44" s="121"/>
      <c r="H44" s="111"/>
      <c r="I44" s="19"/>
      <c r="J44" s="20"/>
      <c r="K44" s="62"/>
      <c r="L44" s="46"/>
      <c r="M44" s="9"/>
      <c r="N44" s="31"/>
      <c r="O44" s="32"/>
    </row>
    <row r="45" spans="1:16" x14ac:dyDescent="0.15">
      <c r="A45" s="9"/>
      <c r="B45" s="9"/>
      <c r="C45" s="9"/>
      <c r="D45" s="9"/>
      <c r="E45" s="9"/>
      <c r="F45" s="9"/>
      <c r="G45" s="9"/>
      <c r="H45" s="9"/>
      <c r="I45" s="9"/>
      <c r="J45" s="9"/>
      <c r="K45" s="9"/>
      <c r="L45" s="9"/>
      <c r="M45" s="9"/>
    </row>
    <row r="46" spans="1:16" ht="20.100000000000001" customHeight="1" x14ac:dyDescent="0.15">
      <c r="A46" s="177" t="s">
        <v>31</v>
      </c>
      <c r="B46" s="173" t="s">
        <v>76</v>
      </c>
      <c r="C46" s="174"/>
      <c r="D46" s="56" t="str">
        <f t="shared" ref="D46:D52" si="2">IF(O46=0,"",O46)</f>
        <v/>
      </c>
      <c r="E46" s="73">
        <v>3000</v>
      </c>
      <c r="F46" s="70" t="s">
        <v>5</v>
      </c>
      <c r="G46" s="164" t="str">
        <f t="shared" ref="G46:G51" si="3">IF(O46=0,"",E46*D46)</f>
        <v/>
      </c>
      <c r="H46" s="165"/>
      <c r="I46" s="66" t="s">
        <v>62</v>
      </c>
      <c r="J46" s="76">
        <f>SUMIFS(N15:N44,F15:F44,O32,G15:G44,O21)</f>
        <v>0</v>
      </c>
      <c r="K46" s="63">
        <f>SUMIFS(N15:N44,F15:F44,O30,G15:G44,O21)</f>
        <v>0</v>
      </c>
      <c r="L46" s="47"/>
      <c r="M46" s="33"/>
      <c r="N46" s="40" t="s">
        <v>59</v>
      </c>
      <c r="O46" s="13">
        <f t="shared" ref="O46:O51" si="4">J46+K46</f>
        <v>0</v>
      </c>
      <c r="P46" s="13">
        <f t="shared" ref="P46:P51" si="5">E46*O46</f>
        <v>0</v>
      </c>
    </row>
    <row r="47" spans="1:16" ht="20.100000000000001" customHeight="1" x14ac:dyDescent="0.15">
      <c r="A47" s="178"/>
      <c r="B47" s="106" t="s">
        <v>77</v>
      </c>
      <c r="C47" s="107"/>
      <c r="D47" s="57" t="str">
        <f t="shared" si="2"/>
        <v/>
      </c>
      <c r="E47" s="74">
        <v>3000</v>
      </c>
      <c r="F47" s="71" t="s">
        <v>5</v>
      </c>
      <c r="G47" s="108" t="str">
        <f t="shared" si="3"/>
        <v/>
      </c>
      <c r="H47" s="109"/>
      <c r="I47" s="67" t="s">
        <v>63</v>
      </c>
      <c r="J47" s="77">
        <f>SUMIFS(N15:N44,F15:F44,O32,G15:G44,O22)</f>
        <v>0</v>
      </c>
      <c r="K47" s="64">
        <f>SUMIFS(N15:N44,F15:F44,O30,G15:G44,O22)</f>
        <v>0</v>
      </c>
      <c r="L47" s="47"/>
      <c r="M47" s="9"/>
      <c r="N47" s="40" t="s">
        <v>60</v>
      </c>
      <c r="O47" s="13">
        <f t="shared" si="4"/>
        <v>0</v>
      </c>
      <c r="P47" s="13">
        <f t="shared" si="5"/>
        <v>0</v>
      </c>
    </row>
    <row r="48" spans="1:16" ht="20.100000000000001" customHeight="1" x14ac:dyDescent="0.15">
      <c r="A48" s="178"/>
      <c r="B48" s="99" t="s">
        <v>78</v>
      </c>
      <c r="C48" s="100"/>
      <c r="D48" s="80" t="str">
        <f t="shared" si="2"/>
        <v/>
      </c>
      <c r="E48" s="81">
        <v>3000</v>
      </c>
      <c r="F48" s="82" t="s">
        <v>5</v>
      </c>
      <c r="G48" s="101" t="str">
        <f t="shared" si="3"/>
        <v/>
      </c>
      <c r="H48" s="102"/>
      <c r="I48" s="83" t="s">
        <v>64</v>
      </c>
      <c r="J48" s="84">
        <f>SUMIFS($N$15:$N$44,$F$15:$F$44,O32,$G$15:$G$44,O24)</f>
        <v>0</v>
      </c>
      <c r="K48" s="85">
        <f>SUMIFS($N$15:$N$44,$F$15:$F$44,O30,$G$15:$G$44,O24)</f>
        <v>0</v>
      </c>
      <c r="L48" s="47"/>
      <c r="M48" s="9"/>
      <c r="N48" s="40" t="s">
        <v>57</v>
      </c>
      <c r="O48" s="13">
        <f t="shared" si="4"/>
        <v>0</v>
      </c>
      <c r="P48" s="13">
        <f t="shared" si="5"/>
        <v>0</v>
      </c>
    </row>
    <row r="49" spans="1:16" ht="20.100000000000001" customHeight="1" x14ac:dyDescent="0.15">
      <c r="A49" s="178"/>
      <c r="B49" s="99" t="s">
        <v>81</v>
      </c>
      <c r="C49" s="100"/>
      <c r="D49" s="80" t="str">
        <f t="shared" si="2"/>
        <v/>
      </c>
      <c r="E49" s="81">
        <v>3000</v>
      </c>
      <c r="F49" s="82" t="s">
        <v>5</v>
      </c>
      <c r="G49" s="101" t="str">
        <f t="shared" si="3"/>
        <v/>
      </c>
      <c r="H49" s="102"/>
      <c r="I49" s="86" t="s">
        <v>82</v>
      </c>
      <c r="J49" s="84">
        <f>SUMIFS($N$15:$N$44,$F$15:$F$44,O32,$G$15:$G$44,O25)</f>
        <v>0</v>
      </c>
      <c r="K49" s="85">
        <f>SUMIFS($N$15:$N$44,$F$15:$F$44,O30,$G$15:$G$44,O25)</f>
        <v>0</v>
      </c>
      <c r="L49" s="47"/>
      <c r="M49" s="9"/>
      <c r="N49" s="40" t="s">
        <v>81</v>
      </c>
      <c r="O49" s="13">
        <f t="shared" si="4"/>
        <v>0</v>
      </c>
      <c r="P49" s="13">
        <f t="shared" si="5"/>
        <v>0</v>
      </c>
    </row>
    <row r="50" spans="1:16" ht="20.100000000000001" customHeight="1" x14ac:dyDescent="0.15">
      <c r="A50" s="178"/>
      <c r="B50" s="106" t="s">
        <v>79</v>
      </c>
      <c r="C50" s="107"/>
      <c r="D50" s="57" t="str">
        <f t="shared" si="2"/>
        <v/>
      </c>
      <c r="E50" s="74">
        <v>3000</v>
      </c>
      <c r="F50" s="71" t="s">
        <v>5</v>
      </c>
      <c r="G50" s="108" t="str">
        <f t="shared" si="3"/>
        <v/>
      </c>
      <c r="H50" s="109"/>
      <c r="I50" s="67" t="s">
        <v>56</v>
      </c>
      <c r="J50" s="77">
        <f>SUMIFS(N15:N44,F15:F44,O32,G15:G44,O26)</f>
        <v>0</v>
      </c>
      <c r="K50" s="64">
        <f>SUMIFS(N15:N44,F15:F44,O30,G15:G44,O26)</f>
        <v>0</v>
      </c>
      <c r="L50" s="47"/>
      <c r="M50" s="9"/>
      <c r="N50" s="40" t="s">
        <v>61</v>
      </c>
      <c r="O50" s="13">
        <f t="shared" si="4"/>
        <v>0</v>
      </c>
      <c r="P50" s="13">
        <f t="shared" si="5"/>
        <v>0</v>
      </c>
    </row>
    <row r="51" spans="1:16" ht="20.100000000000001" customHeight="1" x14ac:dyDescent="0.15">
      <c r="A51" s="178"/>
      <c r="B51" s="175" t="s">
        <v>80</v>
      </c>
      <c r="C51" s="176"/>
      <c r="D51" s="57" t="str">
        <f t="shared" si="2"/>
        <v/>
      </c>
      <c r="E51" s="75">
        <v>3300</v>
      </c>
      <c r="F51" s="72" t="s">
        <v>5</v>
      </c>
      <c r="G51" s="155" t="str">
        <f t="shared" si="3"/>
        <v/>
      </c>
      <c r="H51" s="156"/>
      <c r="I51" s="69" t="s">
        <v>9</v>
      </c>
      <c r="J51" s="78">
        <f>SUMIFS(N15:N44,F15:F44,O32,G15:G44,O23)</f>
        <v>0</v>
      </c>
      <c r="K51" s="65">
        <f>SUMIFS(N15:N44,F15:F44,O30,G15:G44,O23)</f>
        <v>0</v>
      </c>
      <c r="L51" s="47"/>
      <c r="M51" s="34"/>
      <c r="N51" s="40" t="s">
        <v>58</v>
      </c>
      <c r="O51" s="13">
        <f t="shared" si="4"/>
        <v>0</v>
      </c>
      <c r="P51" s="13">
        <f t="shared" si="5"/>
        <v>0</v>
      </c>
    </row>
    <row r="52" spans="1:16" ht="20.100000000000001" customHeight="1" x14ac:dyDescent="0.15">
      <c r="A52" s="168" t="s">
        <v>6</v>
      </c>
      <c r="B52" s="169"/>
      <c r="C52" s="170"/>
      <c r="D52" s="58" t="str">
        <f t="shared" si="2"/>
        <v/>
      </c>
      <c r="E52" s="168" t="s">
        <v>7</v>
      </c>
      <c r="F52" s="169"/>
      <c r="G52" s="171" t="str">
        <f>IF(P52=0,"",P52)</f>
        <v/>
      </c>
      <c r="H52" s="172"/>
      <c r="M52" s="9"/>
      <c r="N52" s="30"/>
      <c r="O52" s="13">
        <f>SUM(O46:O51)</f>
        <v>0</v>
      </c>
      <c r="P52" s="13">
        <f>SUM(P46:P51)</f>
        <v>0</v>
      </c>
    </row>
    <row r="53" spans="1:16" ht="18" customHeight="1" x14ac:dyDescent="0.15">
      <c r="A53" s="39" t="s">
        <v>10</v>
      </c>
      <c r="B53" s="9"/>
      <c r="C53" s="9"/>
      <c r="D53" s="9"/>
      <c r="E53" s="9"/>
      <c r="F53" s="9"/>
      <c r="G53" s="9"/>
      <c r="H53" s="9"/>
      <c r="I53" s="35"/>
      <c r="J53" s="9"/>
      <c r="K53" s="9"/>
      <c r="L53" s="9"/>
      <c r="M53" s="9"/>
    </row>
    <row r="54" spans="1:16" x14ac:dyDescent="0.15">
      <c r="A54" s="39" t="s">
        <v>11</v>
      </c>
    </row>
  </sheetData>
  <sheetProtection algorithmName="SHA-512" hashValue="cgVM5dXcmvl3e0GjpvlRiDvk8GclLpyaCB5+C2KfxQQ6k3seumZCWGxgcENsd4j0ODVwEdb0+USNWmxGItiS+g==" saltValue="cVdSK+5hKlGaAfG5VdU8+A==" spinCount="100000" sheet="1" selectLockedCells="1"/>
  <mergeCells count="164">
    <mergeCell ref="H13:H14"/>
    <mergeCell ref="I13:J14"/>
    <mergeCell ref="G21:G22"/>
    <mergeCell ref="G23:G24"/>
    <mergeCell ref="G25:G26"/>
    <mergeCell ref="G27:G28"/>
    <mergeCell ref="G29:G30"/>
    <mergeCell ref="G31:G32"/>
    <mergeCell ref="A13:A14"/>
    <mergeCell ref="D13:E14"/>
    <mergeCell ref="C13:C14"/>
    <mergeCell ref="B13:B14"/>
    <mergeCell ref="F13:F14"/>
    <mergeCell ref="G13:G14"/>
    <mergeCell ref="E23:E24"/>
    <mergeCell ref="E25:E26"/>
    <mergeCell ref="E27:E28"/>
    <mergeCell ref="E29:E30"/>
    <mergeCell ref="G33:G34"/>
    <mergeCell ref="G35:G36"/>
    <mergeCell ref="G37:G38"/>
    <mergeCell ref="F31:F32"/>
    <mergeCell ref="F33:F34"/>
    <mergeCell ref="F35:F36"/>
    <mergeCell ref="F37:F38"/>
    <mergeCell ref="H27:H28"/>
    <mergeCell ref="H29:H30"/>
    <mergeCell ref="H31:H32"/>
    <mergeCell ref="F21:F22"/>
    <mergeCell ref="F23:F24"/>
    <mergeCell ref="F25:F26"/>
    <mergeCell ref="D21:D22"/>
    <mergeCell ref="D41:D42"/>
    <mergeCell ref="D43:D44"/>
    <mergeCell ref="F39:F40"/>
    <mergeCell ref="F41:F42"/>
    <mergeCell ref="E33:E34"/>
    <mergeCell ref="E35:E36"/>
    <mergeCell ref="E37:E38"/>
    <mergeCell ref="E39:E40"/>
    <mergeCell ref="E41:E42"/>
    <mergeCell ref="F43:F44"/>
    <mergeCell ref="D23:D24"/>
    <mergeCell ref="D25:D26"/>
    <mergeCell ref="D27:D28"/>
    <mergeCell ref="D29:D30"/>
    <mergeCell ref="D31:D32"/>
    <mergeCell ref="C25:C26"/>
    <mergeCell ref="C37:C38"/>
    <mergeCell ref="E31:E32"/>
    <mergeCell ref="C27:C28"/>
    <mergeCell ref="C29:C30"/>
    <mergeCell ref="C31:C32"/>
    <mergeCell ref="C33:C34"/>
    <mergeCell ref="D35:D36"/>
    <mergeCell ref="D37:D38"/>
    <mergeCell ref="A25:A26"/>
    <mergeCell ref="A27:A28"/>
    <mergeCell ref="A29:A30"/>
    <mergeCell ref="D33:D34"/>
    <mergeCell ref="A33:A34"/>
    <mergeCell ref="C35:C36"/>
    <mergeCell ref="B25:B26"/>
    <mergeCell ref="B27:B28"/>
    <mergeCell ref="B29:B30"/>
    <mergeCell ref="B31:B32"/>
    <mergeCell ref="B33:B34"/>
    <mergeCell ref="B35:B36"/>
    <mergeCell ref="A52:C52"/>
    <mergeCell ref="E52:F52"/>
    <mergeCell ref="G52:H52"/>
    <mergeCell ref="B47:C47"/>
    <mergeCell ref="B46:C46"/>
    <mergeCell ref="B51:C51"/>
    <mergeCell ref="A46:A51"/>
    <mergeCell ref="G47:H47"/>
    <mergeCell ref="F27:F28"/>
    <mergeCell ref="A31:A32"/>
    <mergeCell ref="F29:F30"/>
    <mergeCell ref="A37:A38"/>
    <mergeCell ref="A39:A40"/>
    <mergeCell ref="A41:A42"/>
    <mergeCell ref="A43:A44"/>
    <mergeCell ref="B37:B38"/>
    <mergeCell ref="B39:B40"/>
    <mergeCell ref="B41:B42"/>
    <mergeCell ref="B43:B44"/>
    <mergeCell ref="C39:C40"/>
    <mergeCell ref="C41:C42"/>
    <mergeCell ref="C43:C44"/>
    <mergeCell ref="E43:E44"/>
    <mergeCell ref="D39:D40"/>
    <mergeCell ref="G51:H51"/>
    <mergeCell ref="D5:E5"/>
    <mergeCell ref="F5:G5"/>
    <mergeCell ref="I4:K4"/>
    <mergeCell ref="D15:D16"/>
    <mergeCell ref="E15:E16"/>
    <mergeCell ref="G46:H46"/>
    <mergeCell ref="G39:G40"/>
    <mergeCell ref="G41:G42"/>
    <mergeCell ref="G43:G44"/>
    <mergeCell ref="H23:H24"/>
    <mergeCell ref="H25:H26"/>
    <mergeCell ref="H17:H18"/>
    <mergeCell ref="D19:D20"/>
    <mergeCell ref="E19:E20"/>
    <mergeCell ref="F19:F20"/>
    <mergeCell ref="H21:H22"/>
    <mergeCell ref="E21:E22"/>
    <mergeCell ref="F15:F16"/>
    <mergeCell ref="G15:G16"/>
    <mergeCell ref="H15:H16"/>
    <mergeCell ref="G19:G20"/>
    <mergeCell ref="H19:H20"/>
    <mergeCell ref="D17:D18"/>
    <mergeCell ref="T21:U22"/>
    <mergeCell ref="T23:U23"/>
    <mergeCell ref="Q11:AC12"/>
    <mergeCell ref="Q21:R22"/>
    <mergeCell ref="H43:H44"/>
    <mergeCell ref="H39:H40"/>
    <mergeCell ref="H41:H42"/>
    <mergeCell ref="A3:B3"/>
    <mergeCell ref="C3:D3"/>
    <mergeCell ref="A4:C4"/>
    <mergeCell ref="D4:G4"/>
    <mergeCell ref="A5:C6"/>
    <mergeCell ref="F6:G6"/>
    <mergeCell ref="D6:E6"/>
    <mergeCell ref="B17:B18"/>
    <mergeCell ref="C17:C18"/>
    <mergeCell ref="A15:A16"/>
    <mergeCell ref="A17:A18"/>
    <mergeCell ref="A19:A20"/>
    <mergeCell ref="A21:A22"/>
    <mergeCell ref="B15:B16"/>
    <mergeCell ref="C15:C16"/>
    <mergeCell ref="E17:E18"/>
    <mergeCell ref="F17:F18"/>
    <mergeCell ref="C1:F1"/>
    <mergeCell ref="A1:B1"/>
    <mergeCell ref="B49:C49"/>
    <mergeCell ref="G49:H49"/>
    <mergeCell ref="M30:M33"/>
    <mergeCell ref="B50:C50"/>
    <mergeCell ref="G50:H50"/>
    <mergeCell ref="B48:C48"/>
    <mergeCell ref="G48:H48"/>
    <mergeCell ref="H33:H34"/>
    <mergeCell ref="H35:H36"/>
    <mergeCell ref="H37:H38"/>
    <mergeCell ref="I6:K6"/>
    <mergeCell ref="I3:K3"/>
    <mergeCell ref="I5:K5"/>
    <mergeCell ref="G17:G18"/>
    <mergeCell ref="B19:B20"/>
    <mergeCell ref="C19:C20"/>
    <mergeCell ref="B21:B22"/>
    <mergeCell ref="C21:C22"/>
    <mergeCell ref="B23:B24"/>
    <mergeCell ref="C23:C24"/>
    <mergeCell ref="A35:A36"/>
    <mergeCell ref="A23:A24"/>
  </mergeCells>
  <phoneticPr fontId="2"/>
  <dataValidations count="5">
    <dataValidation type="list" allowBlank="1" showInputMessage="1" showErrorMessage="1" sqref="G15:G44" xr:uid="{00000000-0002-0000-0000-000000000000}">
      <formula1>$O$21:$O$27</formula1>
    </dataValidation>
    <dataValidation type="list" allowBlank="1" showInputMessage="1" showErrorMessage="1" sqref="H15:H44" xr:uid="{00000000-0002-0000-0000-000001000000}">
      <formula1>$O$12:$O$20</formula1>
    </dataValidation>
    <dataValidation type="list" allowBlank="1" showInputMessage="1" showErrorMessage="1" sqref="F15 F43 F41 F39 F37 F35 F33 F31 F29 F27 F25 F23 F21 F19 F17" xr:uid="{00000000-0002-0000-0000-000002000000}">
      <formula1>$O$29:$O$30</formula1>
    </dataValidation>
    <dataValidation type="list" allowBlank="1" showInputMessage="1" showErrorMessage="1" sqref="I15:I44" xr:uid="{00000000-0002-0000-0000-000003000000}">
      <formula1>$O$33:$O$42</formula1>
    </dataValidation>
    <dataValidation type="list" allowBlank="1" showInputMessage="1" showErrorMessage="1" sqref="K17:L17 K19:L19 K21:L21 K23:L23 K25:L25 K27:L27 K29:L29 K31:L31 K33:L33 K35:L35 K37:L37 K39:L39 K41:L41 K43:L43 K15:L15" xr:uid="{00000000-0002-0000-0000-000004000000}">
      <formula1>$O$43</formula1>
    </dataValidation>
  </dataValidations>
  <hyperlinks>
    <hyperlink ref="I3" r:id="rId1" xr:uid="{00000000-0004-0000-0000-000000000000}"/>
    <hyperlink ref="I3:K3" r:id="rId2" display="as-prime@swan.ocn.ne.jp" xr:uid="{00000000-0004-0000-0000-000001000000}"/>
  </hyperlinks>
  <printOptions horizontalCentered="1"/>
  <pageMargins left="0.59055118110236227" right="0.39370078740157483" top="0.59055118110236227" bottom="0.19685039370078741" header="0.51181102362204722" footer="0.51181102362204722"/>
  <pageSetup paperSize="9" orientation="portrait" horizontalDpi="4294967293" verticalDpi="0" r:id="rId3"/>
  <headerFooter alignWithMargins="0">
    <oddFooter>&amp;R兵庫県アーチェリー連盟</oddFooter>
  </headerFooter>
  <ignoredErrors>
    <ignoredError sqref="D43 D15 D17 D19 D21 D23 D25 D27 D29 D31 D35 D33 D37 D39 D41 E15 E17 E19 E21 E23 E25 E27 E29 E31 E33 E35 E37 E39 E41 E43" unlockedFormula="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AC54"/>
  <sheetViews>
    <sheetView showZeros="0" view="pageBreakPreview" zoomScaleNormal="100" zoomScaleSheetLayoutView="100" workbookViewId="0">
      <selection activeCell="D4" sqref="D4:G4"/>
    </sheetView>
  </sheetViews>
  <sheetFormatPr defaultColWidth="9" defaultRowHeight="13.5" x14ac:dyDescent="0.15"/>
  <cols>
    <col min="1" max="1" width="3.75" style="2" customWidth="1"/>
    <col min="2" max="2" width="8.625" style="2" customWidth="1"/>
    <col min="3" max="3" width="9.125" style="2" customWidth="1"/>
    <col min="4" max="4" width="9" style="2" customWidth="1"/>
    <col min="5" max="5" width="8.875" style="2" customWidth="1"/>
    <col min="6" max="6" width="5.625" style="2" customWidth="1"/>
    <col min="7" max="7" width="10.625" style="2" customWidth="1"/>
    <col min="8" max="8" width="9.125" style="2" customWidth="1"/>
    <col min="9" max="9" width="6.625" style="2" customWidth="1"/>
    <col min="10" max="10" width="6.875" style="2" customWidth="1"/>
    <col min="11" max="11" width="13.75" style="2" customWidth="1"/>
    <col min="12" max="12" width="2.25" style="2" customWidth="1"/>
    <col min="13" max="13" width="9" style="2"/>
    <col min="14" max="14" width="14.125" style="2" hidden="1" customWidth="1"/>
    <col min="15" max="15" width="18.75" style="2" hidden="1" customWidth="1"/>
    <col min="16" max="16" width="10.25" style="2" customWidth="1"/>
    <col min="17" max="18" width="9.125" style="2" customWidth="1"/>
    <col min="19" max="19" width="2.875" style="2" customWidth="1"/>
    <col min="20" max="21" width="9.125" style="2" customWidth="1"/>
    <col min="22" max="29" width="10.625" style="2" customWidth="1"/>
    <col min="30" max="16384" width="9" style="2"/>
  </cols>
  <sheetData>
    <row r="1" spans="1:29" ht="27" customHeight="1" x14ac:dyDescent="0.15">
      <c r="A1" s="98">
        <f>+C3</f>
        <v>45088</v>
      </c>
      <c r="B1" s="98"/>
      <c r="C1" s="96" t="s">
        <v>104</v>
      </c>
      <c r="D1" s="97"/>
      <c r="E1" s="97"/>
      <c r="F1" s="97"/>
      <c r="G1" s="55" t="s">
        <v>75</v>
      </c>
      <c r="H1" s="79" t="s">
        <v>98</v>
      </c>
      <c r="S1" s="1"/>
      <c r="T1" s="1"/>
    </row>
    <row r="2" spans="1:29" ht="12" customHeight="1" x14ac:dyDescent="0.15">
      <c r="B2" s="3"/>
      <c r="C2" s="3"/>
      <c r="D2" s="3"/>
      <c r="E2" s="3"/>
      <c r="I2" s="4" t="s">
        <v>15</v>
      </c>
      <c r="K2" s="59" t="s">
        <v>84</v>
      </c>
      <c r="L2" s="5"/>
      <c r="M2" s="5"/>
      <c r="R2" s="6"/>
    </row>
    <row r="3" spans="1:29" ht="21" customHeight="1" x14ac:dyDescent="0.15">
      <c r="A3" s="135" t="s">
        <v>13</v>
      </c>
      <c r="B3" s="135"/>
      <c r="C3" s="136">
        <f>'TA記録会申込書（成年）'!$C$3</f>
        <v>45088</v>
      </c>
      <c r="D3" s="136"/>
      <c r="E3" s="38" t="s">
        <v>85</v>
      </c>
      <c r="G3" s="7" t="s">
        <v>12</v>
      </c>
      <c r="H3" s="54">
        <f>'TA記録会申込書（成年）'!$H$3</f>
        <v>45078</v>
      </c>
      <c r="I3" s="115" t="s">
        <v>83</v>
      </c>
      <c r="J3" s="116"/>
      <c r="K3" s="116"/>
      <c r="L3" s="41"/>
      <c r="O3" s="8" t="s">
        <v>28</v>
      </c>
      <c r="P3" s="1"/>
      <c r="Q3" s="1"/>
      <c r="R3" s="1"/>
      <c r="S3" s="1"/>
      <c r="T3" s="1"/>
    </row>
    <row r="4" spans="1:29" ht="24.95" customHeight="1" x14ac:dyDescent="0.15">
      <c r="A4" s="137" t="s">
        <v>0</v>
      </c>
      <c r="B4" s="138"/>
      <c r="C4" s="139"/>
      <c r="D4" s="140"/>
      <c r="E4" s="140"/>
      <c r="F4" s="140"/>
      <c r="G4" s="140"/>
      <c r="H4" s="51" t="s">
        <v>1</v>
      </c>
      <c r="I4" s="159"/>
      <c r="J4" s="160"/>
      <c r="K4" s="161"/>
      <c r="L4" s="42"/>
      <c r="M4" s="9"/>
      <c r="O4" s="8" t="s">
        <v>52</v>
      </c>
      <c r="Q4" s="10" t="s">
        <v>55</v>
      </c>
      <c r="R4" s="1"/>
      <c r="S4" s="1"/>
      <c r="T4" s="1"/>
    </row>
    <row r="5" spans="1:29" ht="24.95" customHeight="1" x14ac:dyDescent="0.15">
      <c r="A5" s="141" t="s">
        <v>14</v>
      </c>
      <c r="B5" s="142"/>
      <c r="C5" s="143"/>
      <c r="D5" s="157"/>
      <c r="E5" s="157"/>
      <c r="F5" s="157"/>
      <c r="G5" s="158"/>
      <c r="H5" s="52" t="s">
        <v>18</v>
      </c>
      <c r="I5" s="117"/>
      <c r="J5" s="118"/>
      <c r="K5" s="119"/>
      <c r="L5" s="42"/>
      <c r="M5" s="9"/>
      <c r="O5" s="8" t="s">
        <v>17</v>
      </c>
      <c r="Q5" s="11" t="s">
        <v>32</v>
      </c>
      <c r="R5" s="12"/>
      <c r="S5" s="12"/>
      <c r="T5" s="12"/>
      <c r="U5" s="12"/>
    </row>
    <row r="6" spans="1:29" ht="24.95" customHeight="1" x14ac:dyDescent="0.15">
      <c r="A6" s="144"/>
      <c r="B6" s="145"/>
      <c r="C6" s="146"/>
      <c r="D6" s="147"/>
      <c r="E6" s="147"/>
      <c r="F6" s="147"/>
      <c r="G6" s="148"/>
      <c r="H6" s="53" t="s">
        <v>19</v>
      </c>
      <c r="I6" s="112"/>
      <c r="J6" s="113"/>
      <c r="K6" s="114"/>
      <c r="L6" s="43"/>
      <c r="M6" s="9"/>
      <c r="O6" s="8" t="s">
        <v>29</v>
      </c>
    </row>
    <row r="7" spans="1:29" ht="18.75" x14ac:dyDescent="0.15">
      <c r="A7" s="9"/>
      <c r="C7" s="9"/>
      <c r="D7" s="9"/>
      <c r="E7" s="9"/>
      <c r="F7" s="9"/>
      <c r="G7" s="9"/>
      <c r="H7" s="9"/>
      <c r="I7" s="9"/>
      <c r="J7" s="9"/>
      <c r="K7" s="9"/>
      <c r="L7" s="9"/>
      <c r="M7" s="9"/>
      <c r="O7" s="8" t="s">
        <v>30</v>
      </c>
      <c r="Q7" s="12"/>
      <c r="R7" s="12"/>
      <c r="S7" s="12"/>
      <c r="T7" s="12"/>
      <c r="U7" s="12"/>
    </row>
    <row r="8" spans="1:29" ht="18.75" customHeight="1" x14ac:dyDescent="0.15">
      <c r="A8" s="38" t="s">
        <v>86</v>
      </c>
      <c r="B8" s="38" t="s">
        <v>87</v>
      </c>
      <c r="C8" s="9"/>
      <c r="D8" s="9"/>
      <c r="E8" s="9"/>
      <c r="F8" s="9"/>
      <c r="G8" s="9"/>
      <c r="H8" s="9"/>
      <c r="I8" s="9"/>
      <c r="J8" s="9"/>
      <c r="K8" s="9"/>
      <c r="L8" s="9"/>
      <c r="M8" s="9"/>
      <c r="O8" s="8" t="s">
        <v>16</v>
      </c>
      <c r="P8" s="1"/>
      <c r="Q8" s="12"/>
      <c r="R8" s="12"/>
      <c r="S8" s="12"/>
      <c r="T8" s="12"/>
      <c r="U8" s="12"/>
    </row>
    <row r="9" spans="1:29" ht="18.75" customHeight="1" x14ac:dyDescent="0.15">
      <c r="A9" s="38" t="s">
        <v>88</v>
      </c>
      <c r="B9" s="38" t="s">
        <v>89</v>
      </c>
      <c r="C9" s="9"/>
      <c r="D9" s="9"/>
      <c r="E9" s="9"/>
      <c r="F9" s="9"/>
      <c r="G9" s="9"/>
      <c r="H9" s="9"/>
      <c r="I9" s="9"/>
      <c r="J9" s="9"/>
      <c r="K9" s="9"/>
      <c r="L9" s="9"/>
      <c r="M9" s="9"/>
      <c r="P9" s="1"/>
      <c r="Q9" s="12"/>
    </row>
    <row r="10" spans="1:29" ht="18.75" customHeight="1" x14ac:dyDescent="0.15">
      <c r="A10" s="38" t="s">
        <v>90</v>
      </c>
      <c r="B10" s="38" t="s">
        <v>91</v>
      </c>
      <c r="C10" s="9"/>
      <c r="D10" s="9"/>
      <c r="E10" s="9"/>
      <c r="F10" s="9"/>
      <c r="G10" s="9"/>
      <c r="H10" s="9"/>
      <c r="I10" s="9"/>
      <c r="J10" s="9"/>
      <c r="K10" s="9"/>
      <c r="L10" s="9"/>
      <c r="M10" s="9"/>
      <c r="O10" s="10" t="s">
        <v>54</v>
      </c>
      <c r="Q10" s="36"/>
    </row>
    <row r="11" spans="1:29" ht="18.75" customHeight="1" x14ac:dyDescent="0.15">
      <c r="A11" s="93" t="s">
        <v>99</v>
      </c>
      <c r="B11" s="93" t="s">
        <v>101</v>
      </c>
      <c r="C11" s="9"/>
      <c r="D11" s="9"/>
      <c r="E11" s="9"/>
      <c r="F11" s="9"/>
      <c r="G11" s="9"/>
      <c r="H11" s="9"/>
      <c r="I11" s="9"/>
      <c r="J11" s="9"/>
      <c r="K11" s="9"/>
      <c r="L11" s="9"/>
      <c r="M11" s="9"/>
      <c r="Q11" s="129" t="s">
        <v>44</v>
      </c>
      <c r="R11" s="130"/>
      <c r="S11" s="130"/>
      <c r="T11" s="130"/>
      <c r="U11" s="130"/>
      <c r="V11" s="130"/>
      <c r="W11" s="130"/>
      <c r="X11" s="130"/>
      <c r="Y11" s="130"/>
      <c r="Z11" s="130"/>
      <c r="AA11" s="130"/>
      <c r="AB11" s="130"/>
      <c r="AC11" s="131"/>
    </row>
    <row r="12" spans="1:29" ht="12" customHeight="1" x14ac:dyDescent="0.15">
      <c r="B12" s="9"/>
      <c r="C12" s="9"/>
      <c r="D12" s="9"/>
      <c r="E12" s="9"/>
      <c r="F12" s="9"/>
      <c r="G12" s="9"/>
      <c r="H12" s="9"/>
      <c r="I12" s="9"/>
      <c r="J12" s="9"/>
      <c r="K12" s="9"/>
      <c r="L12" s="9"/>
      <c r="M12" s="9"/>
      <c r="O12" s="13" t="s">
        <v>53</v>
      </c>
      <c r="Q12" s="132"/>
      <c r="R12" s="133"/>
      <c r="S12" s="133"/>
      <c r="T12" s="133"/>
      <c r="U12" s="133"/>
      <c r="V12" s="133"/>
      <c r="W12" s="133"/>
      <c r="X12" s="133"/>
      <c r="Y12" s="133"/>
      <c r="Z12" s="133"/>
      <c r="AA12" s="133"/>
      <c r="AB12" s="133"/>
      <c r="AC12" s="134"/>
    </row>
    <row r="13" spans="1:29" ht="12" customHeight="1" x14ac:dyDescent="0.15">
      <c r="A13" s="180"/>
      <c r="B13" s="182" t="s">
        <v>42</v>
      </c>
      <c r="C13" s="181" t="s">
        <v>43</v>
      </c>
      <c r="D13" s="179" t="s">
        <v>48</v>
      </c>
      <c r="E13" s="179"/>
      <c r="F13" s="183" t="s">
        <v>2</v>
      </c>
      <c r="G13" s="179" t="s">
        <v>3</v>
      </c>
      <c r="H13" s="179" t="s">
        <v>4</v>
      </c>
      <c r="I13" s="179" t="s">
        <v>34</v>
      </c>
      <c r="J13" s="179"/>
      <c r="K13" s="95" t="s">
        <v>33</v>
      </c>
      <c r="L13" s="9"/>
      <c r="M13" s="9"/>
      <c r="O13" s="14" t="s">
        <v>21</v>
      </c>
      <c r="R13" s="12"/>
      <c r="S13" s="12"/>
      <c r="T13" s="12"/>
      <c r="U13" s="12"/>
    </row>
    <row r="14" spans="1:29" ht="15" customHeight="1" x14ac:dyDescent="0.15">
      <c r="A14" s="180"/>
      <c r="B14" s="182"/>
      <c r="C14" s="181"/>
      <c r="D14" s="179"/>
      <c r="E14" s="179"/>
      <c r="F14" s="183"/>
      <c r="G14" s="179"/>
      <c r="H14" s="179"/>
      <c r="I14" s="179"/>
      <c r="J14" s="179"/>
      <c r="K14" s="95" t="s">
        <v>103</v>
      </c>
      <c r="L14" s="44"/>
      <c r="M14" s="9"/>
      <c r="N14" s="2" t="s">
        <v>27</v>
      </c>
      <c r="O14" s="14" t="s">
        <v>23</v>
      </c>
      <c r="Q14" s="12"/>
      <c r="R14" s="12"/>
      <c r="S14" s="12"/>
      <c r="T14" s="12"/>
      <c r="U14" s="12"/>
    </row>
    <row r="15" spans="1:29" ht="12.6" customHeight="1" x14ac:dyDescent="0.15">
      <c r="A15" s="149">
        <v>1</v>
      </c>
      <c r="B15" s="122"/>
      <c r="C15" s="124"/>
      <c r="D15" s="162" t="str">
        <f>PHONETIC(B15)</f>
        <v/>
      </c>
      <c r="E15" s="151" t="str">
        <f>PHONETIC(C15)</f>
        <v/>
      </c>
      <c r="F15" s="153"/>
      <c r="G15" s="120"/>
      <c r="H15" s="110"/>
      <c r="I15" s="15"/>
      <c r="J15" s="49" t="s">
        <v>37</v>
      </c>
      <c r="K15" s="60"/>
      <c r="L15" s="45"/>
      <c r="M15" s="9"/>
      <c r="N15" s="16">
        <f>IF(B15=0,0,1)</f>
        <v>0</v>
      </c>
      <c r="O15" s="14" t="s">
        <v>50</v>
      </c>
    </row>
    <row r="16" spans="1:29" ht="12.6" customHeight="1" x14ac:dyDescent="0.15">
      <c r="A16" s="150"/>
      <c r="B16" s="123"/>
      <c r="C16" s="125"/>
      <c r="D16" s="163"/>
      <c r="E16" s="152"/>
      <c r="F16" s="154"/>
      <c r="G16" s="121"/>
      <c r="H16" s="111"/>
      <c r="I16" s="17"/>
      <c r="J16" s="50"/>
      <c r="K16" s="61"/>
      <c r="L16" s="45"/>
      <c r="M16" s="9"/>
      <c r="N16" s="9"/>
      <c r="O16" s="14" t="s">
        <v>49</v>
      </c>
    </row>
    <row r="17" spans="1:21" ht="12.6" customHeight="1" x14ac:dyDescent="0.15">
      <c r="A17" s="149">
        <v>2</v>
      </c>
      <c r="B17" s="122"/>
      <c r="C17" s="124"/>
      <c r="D17" s="162" t="str">
        <f t="shared" ref="D17:E43" si="0">PHONETIC(B17)</f>
        <v/>
      </c>
      <c r="E17" s="151" t="str">
        <f>PHONETIC(C17)</f>
        <v/>
      </c>
      <c r="F17" s="153"/>
      <c r="G17" s="120"/>
      <c r="H17" s="110"/>
      <c r="I17" s="15"/>
      <c r="J17" s="49"/>
      <c r="K17" s="60"/>
      <c r="L17" s="45"/>
      <c r="M17" s="9"/>
      <c r="N17" s="16">
        <f>IF(B17=0,0,1)</f>
        <v>0</v>
      </c>
      <c r="O17" s="14" t="s">
        <v>24</v>
      </c>
    </row>
    <row r="18" spans="1:21" ht="12.6" customHeight="1" x14ac:dyDescent="0.15">
      <c r="A18" s="150"/>
      <c r="B18" s="123"/>
      <c r="C18" s="125"/>
      <c r="D18" s="163"/>
      <c r="E18" s="152"/>
      <c r="F18" s="154"/>
      <c r="G18" s="121"/>
      <c r="H18" s="111"/>
      <c r="I18" s="17"/>
      <c r="J18" s="50"/>
      <c r="K18" s="61"/>
      <c r="L18" s="45"/>
      <c r="M18" s="9"/>
      <c r="N18" s="9"/>
      <c r="O18" s="14" t="s">
        <v>20</v>
      </c>
    </row>
    <row r="19" spans="1:21" ht="12.6" customHeight="1" x14ac:dyDescent="0.15">
      <c r="A19" s="149">
        <v>3</v>
      </c>
      <c r="B19" s="122"/>
      <c r="C19" s="124"/>
      <c r="D19" s="122" t="str">
        <f t="shared" si="0"/>
        <v/>
      </c>
      <c r="E19" s="166" t="str">
        <f t="shared" si="0"/>
        <v/>
      </c>
      <c r="F19" s="153"/>
      <c r="G19" s="120"/>
      <c r="H19" s="110"/>
      <c r="I19" s="18"/>
      <c r="J19" s="48"/>
      <c r="K19" s="60"/>
      <c r="L19" s="45"/>
      <c r="M19" s="9"/>
      <c r="N19" s="16">
        <f>IF(B19=0,0,1)</f>
        <v>0</v>
      </c>
      <c r="O19" s="14" t="s">
        <v>22</v>
      </c>
    </row>
    <row r="20" spans="1:21" ht="12.6" customHeight="1" x14ac:dyDescent="0.15">
      <c r="A20" s="150"/>
      <c r="B20" s="123"/>
      <c r="C20" s="125"/>
      <c r="D20" s="123"/>
      <c r="E20" s="167"/>
      <c r="F20" s="154"/>
      <c r="G20" s="121"/>
      <c r="H20" s="111"/>
      <c r="I20" s="19"/>
      <c r="J20" s="20"/>
      <c r="K20" s="61"/>
      <c r="L20" s="45"/>
      <c r="M20" s="9"/>
      <c r="N20" s="9"/>
      <c r="O20" s="13"/>
      <c r="Q20" s="21" t="s">
        <v>41</v>
      </c>
      <c r="S20" s="12"/>
      <c r="T20" s="12"/>
      <c r="U20" s="12"/>
    </row>
    <row r="21" spans="1:21" ht="12.6" customHeight="1" x14ac:dyDescent="0.15">
      <c r="A21" s="149">
        <v>4</v>
      </c>
      <c r="B21" s="122"/>
      <c r="C21" s="124"/>
      <c r="D21" s="122" t="str">
        <f t="shared" si="0"/>
        <v/>
      </c>
      <c r="E21" s="166" t="str">
        <f t="shared" si="0"/>
        <v/>
      </c>
      <c r="F21" s="153"/>
      <c r="G21" s="120"/>
      <c r="H21" s="110"/>
      <c r="I21" s="18"/>
      <c r="J21" s="48"/>
      <c r="K21" s="60"/>
      <c r="L21" s="45"/>
      <c r="M21" s="9"/>
      <c r="N21" s="16">
        <f>IF(B21=0,0,1)</f>
        <v>0</v>
      </c>
      <c r="O21" s="37" t="s">
        <v>92</v>
      </c>
      <c r="Q21" s="126" t="s">
        <v>38</v>
      </c>
      <c r="R21" s="126"/>
      <c r="T21" s="126" t="s">
        <v>45</v>
      </c>
      <c r="U21" s="126"/>
    </row>
    <row r="22" spans="1:21" ht="12.6" customHeight="1" x14ac:dyDescent="0.15">
      <c r="A22" s="150"/>
      <c r="B22" s="123"/>
      <c r="C22" s="125"/>
      <c r="D22" s="123"/>
      <c r="E22" s="167"/>
      <c r="F22" s="154"/>
      <c r="G22" s="121"/>
      <c r="H22" s="111"/>
      <c r="I22" s="19"/>
      <c r="J22" s="20"/>
      <c r="K22" s="61"/>
      <c r="L22" s="45"/>
      <c r="M22" s="9"/>
      <c r="N22" s="9"/>
      <c r="O22" s="37" t="s">
        <v>93</v>
      </c>
      <c r="Q22" s="126"/>
      <c r="R22" s="126"/>
      <c r="T22" s="126"/>
      <c r="U22" s="126"/>
    </row>
    <row r="23" spans="1:21" ht="12.6" customHeight="1" x14ac:dyDescent="0.15">
      <c r="A23" s="149">
        <v>5</v>
      </c>
      <c r="B23" s="122"/>
      <c r="C23" s="124"/>
      <c r="D23" s="122" t="str">
        <f t="shared" si="0"/>
        <v/>
      </c>
      <c r="E23" s="166" t="str">
        <f t="shared" si="0"/>
        <v/>
      </c>
      <c r="F23" s="153"/>
      <c r="G23" s="120"/>
      <c r="H23" s="110"/>
      <c r="I23" s="18"/>
      <c r="J23" s="48"/>
      <c r="K23" s="60"/>
      <c r="L23" s="45"/>
      <c r="M23" s="9"/>
      <c r="N23" s="16">
        <f>IF(B23=0,0,1)</f>
        <v>0</v>
      </c>
      <c r="O23" s="37" t="s">
        <v>94</v>
      </c>
      <c r="Q23" s="23" t="s">
        <v>39</v>
      </c>
      <c r="R23" s="24">
        <v>650</v>
      </c>
      <c r="T23" s="127" t="s">
        <v>46</v>
      </c>
      <c r="U23" s="128"/>
    </row>
    <row r="24" spans="1:21" ht="12.6" customHeight="1" x14ac:dyDescent="0.15">
      <c r="A24" s="150"/>
      <c r="B24" s="123"/>
      <c r="C24" s="125"/>
      <c r="D24" s="123"/>
      <c r="E24" s="167"/>
      <c r="F24" s="154"/>
      <c r="G24" s="121"/>
      <c r="H24" s="111"/>
      <c r="I24" s="19"/>
      <c r="J24" s="20"/>
      <c r="K24" s="61"/>
      <c r="L24" s="45"/>
      <c r="M24" s="9"/>
      <c r="N24" s="9"/>
      <c r="O24" s="37" t="s">
        <v>79</v>
      </c>
      <c r="Q24" s="25" t="s">
        <v>40</v>
      </c>
      <c r="R24" s="26">
        <v>630</v>
      </c>
      <c r="T24" s="94" t="s">
        <v>102</v>
      </c>
      <c r="U24" s="27"/>
    </row>
    <row r="25" spans="1:21" ht="12.6" customHeight="1" x14ac:dyDescent="0.15">
      <c r="A25" s="149">
        <v>6</v>
      </c>
      <c r="B25" s="122"/>
      <c r="C25" s="124"/>
      <c r="D25" s="122" t="str">
        <f t="shared" si="0"/>
        <v/>
      </c>
      <c r="E25" s="166" t="str">
        <f t="shared" si="0"/>
        <v/>
      </c>
      <c r="F25" s="153"/>
      <c r="G25" s="120"/>
      <c r="H25" s="110"/>
      <c r="I25" s="18"/>
      <c r="J25" s="48"/>
      <c r="K25" s="60"/>
      <c r="L25" s="45"/>
      <c r="M25" s="9"/>
      <c r="N25" s="16">
        <f>IF(B25=0,0,1)</f>
        <v>0</v>
      </c>
      <c r="O25" s="37"/>
    </row>
    <row r="26" spans="1:21" ht="12.6" customHeight="1" x14ac:dyDescent="0.15">
      <c r="A26" s="150"/>
      <c r="B26" s="123"/>
      <c r="C26" s="125"/>
      <c r="D26" s="123"/>
      <c r="E26" s="167"/>
      <c r="F26" s="154"/>
      <c r="G26" s="121"/>
      <c r="H26" s="111"/>
      <c r="I26" s="19"/>
      <c r="J26" s="20"/>
      <c r="K26" s="61"/>
      <c r="L26" s="45"/>
      <c r="M26" s="9"/>
      <c r="N26" s="9"/>
      <c r="O26" s="22"/>
    </row>
    <row r="27" spans="1:21" ht="12.6" customHeight="1" x14ac:dyDescent="0.15">
      <c r="A27" s="149">
        <v>7</v>
      </c>
      <c r="B27" s="122"/>
      <c r="C27" s="124"/>
      <c r="D27" s="122" t="str">
        <f t="shared" si="0"/>
        <v/>
      </c>
      <c r="E27" s="166" t="str">
        <f t="shared" si="0"/>
        <v/>
      </c>
      <c r="F27" s="153"/>
      <c r="G27" s="120"/>
      <c r="H27" s="110"/>
      <c r="I27" s="18"/>
      <c r="J27" s="48"/>
      <c r="K27" s="60"/>
      <c r="L27" s="45"/>
      <c r="M27" s="9"/>
      <c r="N27" s="16">
        <f>IF(B27=0,0,1)</f>
        <v>0</v>
      </c>
      <c r="O27" s="22"/>
    </row>
    <row r="28" spans="1:21" ht="12.6" customHeight="1" x14ac:dyDescent="0.15">
      <c r="A28" s="150"/>
      <c r="B28" s="123"/>
      <c r="C28" s="125"/>
      <c r="D28" s="123"/>
      <c r="E28" s="167"/>
      <c r="F28" s="154"/>
      <c r="G28" s="121"/>
      <c r="H28" s="111"/>
      <c r="I28" s="19"/>
      <c r="J28" s="20"/>
      <c r="K28" s="61"/>
      <c r="L28" s="45"/>
    </row>
    <row r="29" spans="1:21" ht="12.6" customHeight="1" x14ac:dyDescent="0.15">
      <c r="A29" s="149">
        <v>8</v>
      </c>
      <c r="B29" s="122"/>
      <c r="C29" s="124"/>
      <c r="D29" s="122" t="str">
        <f t="shared" si="0"/>
        <v/>
      </c>
      <c r="E29" s="166" t="str">
        <f t="shared" si="0"/>
        <v/>
      </c>
      <c r="F29" s="153"/>
      <c r="G29" s="120"/>
      <c r="H29" s="110"/>
      <c r="I29" s="18"/>
      <c r="J29" s="48"/>
      <c r="K29" s="60"/>
      <c r="L29" s="45"/>
      <c r="N29" s="16">
        <f>IF(B29=0,0,1)</f>
        <v>0</v>
      </c>
      <c r="O29" s="37" t="s">
        <v>25</v>
      </c>
    </row>
    <row r="30" spans="1:21" ht="12.6" customHeight="1" x14ac:dyDescent="0.15">
      <c r="A30" s="150"/>
      <c r="B30" s="123"/>
      <c r="C30" s="125"/>
      <c r="D30" s="123"/>
      <c r="E30" s="167"/>
      <c r="F30" s="154"/>
      <c r="G30" s="121"/>
      <c r="H30" s="111"/>
      <c r="I30" s="19"/>
      <c r="J30" s="20"/>
      <c r="K30" s="61"/>
      <c r="L30" s="45"/>
      <c r="M30" s="103" t="s">
        <v>73</v>
      </c>
      <c r="O30" s="22" t="s">
        <v>26</v>
      </c>
    </row>
    <row r="31" spans="1:21" ht="12.6" customHeight="1" x14ac:dyDescent="0.15">
      <c r="A31" s="149">
        <v>9</v>
      </c>
      <c r="B31" s="122"/>
      <c r="C31" s="124"/>
      <c r="D31" s="122" t="str">
        <f t="shared" si="0"/>
        <v/>
      </c>
      <c r="E31" s="166" t="str">
        <f t="shared" si="0"/>
        <v/>
      </c>
      <c r="F31" s="153"/>
      <c r="G31" s="120"/>
      <c r="H31" s="110"/>
      <c r="I31" s="18"/>
      <c r="J31" s="48"/>
      <c r="K31" s="60"/>
      <c r="L31" s="45"/>
      <c r="M31" s="104"/>
      <c r="N31" s="16">
        <f>IF(B31=0,0,1)</f>
        <v>0</v>
      </c>
    </row>
    <row r="32" spans="1:21" ht="12.6" customHeight="1" x14ac:dyDescent="0.15">
      <c r="A32" s="150"/>
      <c r="B32" s="123"/>
      <c r="C32" s="125"/>
      <c r="D32" s="123"/>
      <c r="E32" s="167"/>
      <c r="F32" s="154"/>
      <c r="G32" s="121"/>
      <c r="H32" s="111"/>
      <c r="I32" s="19"/>
      <c r="J32" s="20"/>
      <c r="K32" s="61"/>
      <c r="L32" s="45"/>
      <c r="M32" s="104"/>
      <c r="N32" s="16">
        <f>IF(B32=0,0,1)</f>
        <v>0</v>
      </c>
      <c r="O32" s="22" t="s">
        <v>25</v>
      </c>
    </row>
    <row r="33" spans="1:16" ht="12.6" customHeight="1" x14ac:dyDescent="0.15">
      <c r="A33" s="149">
        <v>10</v>
      </c>
      <c r="B33" s="122"/>
      <c r="C33" s="124"/>
      <c r="D33" s="122" t="str">
        <f t="shared" si="0"/>
        <v/>
      </c>
      <c r="E33" s="166" t="str">
        <f t="shared" si="0"/>
        <v/>
      </c>
      <c r="F33" s="153"/>
      <c r="G33" s="120"/>
      <c r="H33" s="110"/>
      <c r="I33" s="18"/>
      <c r="J33" s="48"/>
      <c r="K33" s="60"/>
      <c r="L33" s="45"/>
      <c r="M33" s="105"/>
      <c r="N33" s="16">
        <f>IF(B33=0,0,1)</f>
        <v>0</v>
      </c>
      <c r="O33" s="13" t="s">
        <v>35</v>
      </c>
    </row>
    <row r="34" spans="1:16" ht="12.6" customHeight="1" x14ac:dyDescent="0.15">
      <c r="A34" s="150"/>
      <c r="B34" s="123"/>
      <c r="C34" s="125"/>
      <c r="D34" s="123"/>
      <c r="E34" s="167"/>
      <c r="F34" s="154"/>
      <c r="G34" s="121"/>
      <c r="H34" s="111"/>
      <c r="I34" s="19"/>
      <c r="J34" s="20"/>
      <c r="K34" s="61"/>
      <c r="L34" s="45"/>
      <c r="M34" s="9"/>
      <c r="N34" s="9"/>
      <c r="O34" s="13" t="s">
        <v>36</v>
      </c>
    </row>
    <row r="35" spans="1:16" ht="12.6" customHeight="1" x14ac:dyDescent="0.15">
      <c r="A35" s="149">
        <v>11</v>
      </c>
      <c r="B35" s="122"/>
      <c r="C35" s="124"/>
      <c r="D35" s="122" t="str">
        <f t="shared" si="0"/>
        <v/>
      </c>
      <c r="E35" s="166" t="str">
        <f t="shared" si="0"/>
        <v/>
      </c>
      <c r="F35" s="153"/>
      <c r="G35" s="120"/>
      <c r="H35" s="110"/>
      <c r="I35" s="18"/>
      <c r="J35" s="48"/>
      <c r="K35" s="60"/>
      <c r="L35" s="45"/>
      <c r="M35" s="9"/>
      <c r="N35" s="28">
        <f>IF(B35=0,0,1)</f>
        <v>0</v>
      </c>
      <c r="O35" s="40" t="s">
        <v>67</v>
      </c>
    </row>
    <row r="36" spans="1:16" ht="12.6" customHeight="1" x14ac:dyDescent="0.15">
      <c r="A36" s="150"/>
      <c r="B36" s="123"/>
      <c r="C36" s="125"/>
      <c r="D36" s="123"/>
      <c r="E36" s="167"/>
      <c r="F36" s="154"/>
      <c r="G36" s="121"/>
      <c r="H36" s="111"/>
      <c r="I36" s="19"/>
      <c r="J36" s="20"/>
      <c r="K36" s="61"/>
      <c r="L36" s="45"/>
      <c r="M36" s="9"/>
      <c r="N36" s="9"/>
      <c r="O36" s="40" t="s">
        <v>68</v>
      </c>
    </row>
    <row r="37" spans="1:16" ht="12.6" customHeight="1" x14ac:dyDescent="0.15">
      <c r="A37" s="149">
        <v>12</v>
      </c>
      <c r="B37" s="122"/>
      <c r="C37" s="124"/>
      <c r="D37" s="122" t="str">
        <f t="shared" si="0"/>
        <v/>
      </c>
      <c r="E37" s="166" t="str">
        <f t="shared" si="0"/>
        <v/>
      </c>
      <c r="F37" s="153"/>
      <c r="G37" s="120"/>
      <c r="H37" s="110"/>
      <c r="I37" s="18"/>
      <c r="J37" s="48"/>
      <c r="K37" s="60"/>
      <c r="L37" s="45"/>
      <c r="M37" s="9"/>
      <c r="N37" s="28">
        <f>IF(B37=0,0,1)</f>
        <v>0</v>
      </c>
      <c r="O37" s="40" t="s">
        <v>69</v>
      </c>
    </row>
    <row r="38" spans="1:16" ht="12.6" customHeight="1" x14ac:dyDescent="0.15">
      <c r="A38" s="150"/>
      <c r="B38" s="123"/>
      <c r="C38" s="125"/>
      <c r="D38" s="123"/>
      <c r="E38" s="167"/>
      <c r="F38" s="154"/>
      <c r="G38" s="121"/>
      <c r="H38" s="111"/>
      <c r="I38" s="19"/>
      <c r="J38" s="20"/>
      <c r="K38" s="61"/>
      <c r="L38" s="45"/>
      <c r="M38" s="9"/>
      <c r="N38" s="9"/>
      <c r="O38" s="40" t="s">
        <v>70</v>
      </c>
    </row>
    <row r="39" spans="1:16" ht="12.6" customHeight="1" x14ac:dyDescent="0.15">
      <c r="A39" s="149">
        <v>13</v>
      </c>
      <c r="B39" s="122"/>
      <c r="C39" s="124"/>
      <c r="D39" s="122" t="str">
        <f t="shared" si="0"/>
        <v/>
      </c>
      <c r="E39" s="166" t="str">
        <f t="shared" si="0"/>
        <v/>
      </c>
      <c r="F39" s="153"/>
      <c r="G39" s="120"/>
      <c r="H39" s="110"/>
      <c r="I39" s="18"/>
      <c r="J39" s="48"/>
      <c r="K39" s="60"/>
      <c r="L39" s="45"/>
      <c r="M39" s="9"/>
      <c r="N39" s="16">
        <f>IF(B39=0,0,1)</f>
        <v>0</v>
      </c>
      <c r="O39" s="40" t="s">
        <v>71</v>
      </c>
    </row>
    <row r="40" spans="1:16" ht="12.6" customHeight="1" x14ac:dyDescent="0.15">
      <c r="A40" s="150"/>
      <c r="B40" s="123"/>
      <c r="C40" s="125"/>
      <c r="D40" s="123"/>
      <c r="E40" s="167"/>
      <c r="F40" s="154"/>
      <c r="G40" s="121"/>
      <c r="H40" s="111"/>
      <c r="I40" s="19"/>
      <c r="J40" s="20"/>
      <c r="K40" s="61"/>
      <c r="L40" s="45"/>
      <c r="M40" s="9"/>
      <c r="N40" s="9"/>
      <c r="O40" s="40" t="s">
        <v>72</v>
      </c>
    </row>
    <row r="41" spans="1:16" ht="12.6" customHeight="1" x14ac:dyDescent="0.15">
      <c r="A41" s="149">
        <v>14</v>
      </c>
      <c r="B41" s="122"/>
      <c r="C41" s="124"/>
      <c r="D41" s="122" t="str">
        <f t="shared" si="0"/>
        <v/>
      </c>
      <c r="E41" s="166" t="str">
        <f t="shared" si="0"/>
        <v/>
      </c>
      <c r="F41" s="153"/>
      <c r="G41" s="120"/>
      <c r="H41" s="110"/>
      <c r="I41" s="18"/>
      <c r="J41" s="48"/>
      <c r="K41" s="60"/>
      <c r="L41" s="45"/>
      <c r="M41" s="9"/>
      <c r="N41" s="16">
        <f>IF(B41=0,0,1)</f>
        <v>0</v>
      </c>
      <c r="O41" s="29"/>
    </row>
    <row r="42" spans="1:16" ht="12.6" customHeight="1" x14ac:dyDescent="0.15">
      <c r="A42" s="150"/>
      <c r="B42" s="123"/>
      <c r="C42" s="125"/>
      <c r="D42" s="123"/>
      <c r="E42" s="167"/>
      <c r="F42" s="154"/>
      <c r="G42" s="121"/>
      <c r="H42" s="111"/>
      <c r="I42" s="19"/>
      <c r="J42" s="20"/>
      <c r="K42" s="61"/>
      <c r="L42" s="45"/>
      <c r="M42" s="9"/>
      <c r="N42" s="9"/>
    </row>
    <row r="43" spans="1:16" ht="12.6" customHeight="1" x14ac:dyDescent="0.15">
      <c r="A43" s="149">
        <v>15</v>
      </c>
      <c r="B43" s="122"/>
      <c r="C43" s="124"/>
      <c r="D43" s="122" t="str">
        <f t="shared" si="0"/>
        <v/>
      </c>
      <c r="E43" s="166" t="str">
        <f t="shared" si="0"/>
        <v/>
      </c>
      <c r="F43" s="153"/>
      <c r="G43" s="120"/>
      <c r="H43" s="110"/>
      <c r="I43" s="18"/>
      <c r="J43" s="48"/>
      <c r="K43" s="60"/>
      <c r="L43" s="45"/>
      <c r="M43" s="9"/>
      <c r="N43" s="16">
        <f>IF(B43=0,0,1)</f>
        <v>0</v>
      </c>
      <c r="O43" s="30" t="s">
        <v>47</v>
      </c>
    </row>
    <row r="44" spans="1:16" ht="12.6" customHeight="1" x14ac:dyDescent="0.15">
      <c r="A44" s="150"/>
      <c r="B44" s="123"/>
      <c r="C44" s="125"/>
      <c r="D44" s="123"/>
      <c r="E44" s="167"/>
      <c r="F44" s="154"/>
      <c r="G44" s="121"/>
      <c r="H44" s="111"/>
      <c r="I44" s="19"/>
      <c r="J44" s="20"/>
      <c r="K44" s="62"/>
      <c r="L44" s="46"/>
      <c r="M44" s="9"/>
      <c r="N44" s="31"/>
      <c r="O44" s="32"/>
    </row>
    <row r="45" spans="1:16" x14ac:dyDescent="0.15">
      <c r="A45" s="9"/>
      <c r="B45" s="9"/>
      <c r="C45" s="9"/>
      <c r="D45" s="9"/>
      <c r="E45" s="9"/>
      <c r="F45" s="9"/>
      <c r="G45" s="9"/>
      <c r="H45" s="9"/>
      <c r="I45" s="9"/>
      <c r="J45" s="9"/>
      <c r="K45" s="9"/>
      <c r="L45" s="9"/>
      <c r="M45" s="9"/>
    </row>
    <row r="46" spans="1:16" ht="20.100000000000001" customHeight="1" x14ac:dyDescent="0.15">
      <c r="A46" s="177" t="s">
        <v>31</v>
      </c>
      <c r="B46" s="184" t="s">
        <v>92</v>
      </c>
      <c r="C46" s="185"/>
      <c r="D46" s="87" t="str">
        <f t="shared" ref="D46:D52" si="1">IF(O46=0,"",O46)</f>
        <v/>
      </c>
      <c r="E46" s="88">
        <v>2000</v>
      </c>
      <c r="F46" s="89" t="s">
        <v>5</v>
      </c>
      <c r="G46" s="186" t="str">
        <f t="shared" ref="G46:G51" si="2">IF(O46=0,"",E46*D46)</f>
        <v/>
      </c>
      <c r="H46" s="187"/>
      <c r="I46" s="90" t="s">
        <v>8</v>
      </c>
      <c r="J46" s="91">
        <f>SUMIFS(N15:N44,F15:F44,O32,G15:G44,O21)</f>
        <v>0</v>
      </c>
      <c r="K46" s="92">
        <f>SUMIFS(N15:N44,F15:F44,O30,G15:G44,O21)</f>
        <v>0</v>
      </c>
      <c r="L46" s="47"/>
      <c r="M46" s="33"/>
      <c r="N46" s="40" t="s">
        <v>92</v>
      </c>
      <c r="O46" s="13">
        <f t="shared" ref="O46:O51" si="3">J46+K46</f>
        <v>0</v>
      </c>
      <c r="P46" s="13">
        <f t="shared" ref="P46:P51" si="4">E46*O46</f>
        <v>0</v>
      </c>
    </row>
    <row r="47" spans="1:16" ht="20.100000000000001" customHeight="1" x14ac:dyDescent="0.15">
      <c r="A47" s="178"/>
      <c r="B47" s="188" t="s">
        <v>93</v>
      </c>
      <c r="C47" s="189"/>
      <c r="D47" s="57" t="str">
        <f t="shared" si="1"/>
        <v/>
      </c>
      <c r="E47" s="74">
        <v>2000</v>
      </c>
      <c r="F47" s="71" t="s">
        <v>5</v>
      </c>
      <c r="G47" s="108" t="str">
        <f t="shared" si="2"/>
        <v/>
      </c>
      <c r="H47" s="109"/>
      <c r="I47" s="67" t="s">
        <v>95</v>
      </c>
      <c r="J47" s="77">
        <f>SUMIFS(N15:N44,F15:F44,O32,G15:G44,O22)</f>
        <v>0</v>
      </c>
      <c r="K47" s="64">
        <f>SUMIFS(N15:N44,F15:F44,O30,G15:G44,O22)</f>
        <v>0</v>
      </c>
      <c r="L47" s="47"/>
      <c r="M47" s="9"/>
      <c r="N47" s="40" t="s">
        <v>93</v>
      </c>
      <c r="O47" s="13">
        <f t="shared" si="3"/>
        <v>0</v>
      </c>
      <c r="P47" s="13">
        <f t="shared" si="4"/>
        <v>0</v>
      </c>
    </row>
    <row r="48" spans="1:16" ht="20.100000000000001" customHeight="1" x14ac:dyDescent="0.15">
      <c r="A48" s="178"/>
      <c r="B48" s="188" t="s">
        <v>94</v>
      </c>
      <c r="C48" s="189"/>
      <c r="D48" s="57" t="str">
        <f t="shared" si="1"/>
        <v/>
      </c>
      <c r="E48" s="74">
        <v>2000</v>
      </c>
      <c r="F48" s="71" t="s">
        <v>5</v>
      </c>
      <c r="G48" s="108" t="str">
        <f t="shared" si="2"/>
        <v/>
      </c>
      <c r="H48" s="109"/>
      <c r="I48" s="68" t="s">
        <v>97</v>
      </c>
      <c r="J48" s="77">
        <f>SUMIFS($N$15:$N$44,$F$15:$F$44,O32,$G$15:$G$44,O23)</f>
        <v>0</v>
      </c>
      <c r="K48" s="64">
        <f>SUMIFS($N$15:$N$44,$F$15:$F$44,O30,$G$15:$G$44,O23)</f>
        <v>0</v>
      </c>
      <c r="L48" s="47"/>
      <c r="M48" s="9"/>
      <c r="N48" s="40" t="s">
        <v>94</v>
      </c>
      <c r="O48" s="13">
        <f t="shared" si="3"/>
        <v>0</v>
      </c>
      <c r="P48" s="13">
        <f t="shared" si="4"/>
        <v>0</v>
      </c>
    </row>
    <row r="49" spans="1:16" ht="20.100000000000001" customHeight="1" x14ac:dyDescent="0.15">
      <c r="A49" s="178"/>
      <c r="B49" s="188" t="s">
        <v>79</v>
      </c>
      <c r="C49" s="189"/>
      <c r="D49" s="57" t="str">
        <f t="shared" si="1"/>
        <v/>
      </c>
      <c r="E49" s="74">
        <v>2000</v>
      </c>
      <c r="F49" s="71" t="s">
        <v>5</v>
      </c>
      <c r="G49" s="108" t="str">
        <f t="shared" si="2"/>
        <v/>
      </c>
      <c r="H49" s="109"/>
      <c r="I49" s="67" t="s">
        <v>96</v>
      </c>
      <c r="J49" s="77">
        <f>SUMIFS($N$15:$N$44,$F$15:$F$44,O32,$G$15:$G$44,O24)</f>
        <v>0</v>
      </c>
      <c r="K49" s="64">
        <f>SUMIFS($N$15:$N$44,$F$15:$F$44,O30,$G$15:$G$44,O24)</f>
        <v>0</v>
      </c>
      <c r="L49" s="47"/>
      <c r="M49" s="9"/>
      <c r="N49" s="40" t="s">
        <v>79</v>
      </c>
      <c r="O49" s="13">
        <f t="shared" si="3"/>
        <v>0</v>
      </c>
      <c r="P49" s="13">
        <f t="shared" si="4"/>
        <v>0</v>
      </c>
    </row>
    <row r="50" spans="1:16" ht="20.100000000000001" customHeight="1" x14ac:dyDescent="0.15">
      <c r="A50" s="178"/>
      <c r="B50" s="188"/>
      <c r="C50" s="189"/>
      <c r="D50" s="57" t="str">
        <f t="shared" si="1"/>
        <v/>
      </c>
      <c r="E50" s="74"/>
      <c r="F50" s="71" t="s">
        <v>5</v>
      </c>
      <c r="G50" s="108" t="str">
        <f t="shared" si="2"/>
        <v/>
      </c>
      <c r="H50" s="109"/>
      <c r="I50" s="67"/>
      <c r="J50" s="77">
        <f>SUMIFS(N15:N44,F15:F44,O32,G15:G44,O25)</f>
        <v>0</v>
      </c>
      <c r="K50" s="64">
        <f>SUMIFS(N15:N44,F15:F44,O30,G15:G44,O25)</f>
        <v>0</v>
      </c>
      <c r="L50" s="47"/>
      <c r="M50" s="9"/>
      <c r="N50" s="40"/>
      <c r="O50" s="13">
        <f t="shared" si="3"/>
        <v>0</v>
      </c>
      <c r="P50" s="13">
        <f t="shared" si="4"/>
        <v>0</v>
      </c>
    </row>
    <row r="51" spans="1:16" ht="20.100000000000001" customHeight="1" x14ac:dyDescent="0.15">
      <c r="A51" s="178"/>
      <c r="B51" s="190"/>
      <c r="C51" s="191"/>
      <c r="D51" s="57" t="str">
        <f t="shared" si="1"/>
        <v/>
      </c>
      <c r="E51" s="75"/>
      <c r="F51" s="72" t="s">
        <v>5</v>
      </c>
      <c r="G51" s="155" t="str">
        <f t="shared" si="2"/>
        <v/>
      </c>
      <c r="H51" s="156"/>
      <c r="I51" s="69"/>
      <c r="J51" s="78"/>
      <c r="K51" s="65"/>
      <c r="L51" s="47"/>
      <c r="M51" s="34"/>
      <c r="N51" s="40"/>
      <c r="O51" s="13">
        <f t="shared" si="3"/>
        <v>0</v>
      </c>
      <c r="P51" s="13">
        <f t="shared" si="4"/>
        <v>0</v>
      </c>
    </row>
    <row r="52" spans="1:16" ht="20.100000000000001" customHeight="1" x14ac:dyDescent="0.15">
      <c r="A52" s="168" t="s">
        <v>6</v>
      </c>
      <c r="B52" s="169"/>
      <c r="C52" s="170"/>
      <c r="D52" s="58" t="str">
        <f t="shared" si="1"/>
        <v/>
      </c>
      <c r="E52" s="168" t="s">
        <v>7</v>
      </c>
      <c r="F52" s="169"/>
      <c r="G52" s="171" t="str">
        <f>IF(P52=0,"",P52)</f>
        <v/>
      </c>
      <c r="H52" s="172"/>
      <c r="M52" s="9"/>
      <c r="N52" s="30"/>
      <c r="O52" s="13">
        <f>SUM(O46:O51)</f>
        <v>0</v>
      </c>
      <c r="P52" s="13">
        <f>SUM(P46:P51)</f>
        <v>0</v>
      </c>
    </row>
    <row r="53" spans="1:16" ht="18" customHeight="1" x14ac:dyDescent="0.15">
      <c r="A53" s="39" t="s">
        <v>10</v>
      </c>
      <c r="B53" s="9"/>
      <c r="C53" s="9"/>
      <c r="D53" s="9"/>
      <c r="E53" s="9"/>
      <c r="F53" s="9"/>
      <c r="G53" s="9"/>
      <c r="H53" s="9"/>
      <c r="I53" s="35"/>
      <c r="J53" s="9"/>
      <c r="K53" s="9"/>
      <c r="L53" s="9"/>
      <c r="M53" s="9"/>
    </row>
    <row r="54" spans="1:16" x14ac:dyDescent="0.15">
      <c r="A54" s="39" t="s">
        <v>11</v>
      </c>
    </row>
  </sheetData>
  <sheetProtection algorithmName="SHA-512" hashValue="7Dg9AoAGjgVIC6cOpNhczzGry750YBOWyRv6Iw5Q/81F93C4aD04Xoqr6Uqug/44lHjt+5DFHPKh462gnzcMlQ==" saltValue="6UsMRvw7HQEgY4poqI4VUw==" spinCount="100000" sheet="1" selectLockedCells="1"/>
  <mergeCells count="164">
    <mergeCell ref="A52:C52"/>
    <mergeCell ref="E52:F52"/>
    <mergeCell ref="G52:H52"/>
    <mergeCell ref="A46:A51"/>
    <mergeCell ref="B46:C46"/>
    <mergeCell ref="G46:H46"/>
    <mergeCell ref="B47:C47"/>
    <mergeCell ref="A13:A14"/>
    <mergeCell ref="B13:B14"/>
    <mergeCell ref="C13:C14"/>
    <mergeCell ref="D13:E14"/>
    <mergeCell ref="F13:F14"/>
    <mergeCell ref="G13:G14"/>
    <mergeCell ref="H13:H14"/>
    <mergeCell ref="G47:H47"/>
    <mergeCell ref="B48:C48"/>
    <mergeCell ref="G48:H48"/>
    <mergeCell ref="B49:C49"/>
    <mergeCell ref="G49:H49"/>
    <mergeCell ref="B50:C50"/>
    <mergeCell ref="G50:H50"/>
    <mergeCell ref="B51:C51"/>
    <mergeCell ref="G51:H51"/>
    <mergeCell ref="A41:A42"/>
    <mergeCell ref="B41:B42"/>
    <mergeCell ref="C41:C42"/>
    <mergeCell ref="D41:D42"/>
    <mergeCell ref="E41:E42"/>
    <mergeCell ref="F41:F42"/>
    <mergeCell ref="G41:G42"/>
    <mergeCell ref="H41:H42"/>
    <mergeCell ref="A43:A44"/>
    <mergeCell ref="B43:B44"/>
    <mergeCell ref="C43:C44"/>
    <mergeCell ref="D43:D44"/>
    <mergeCell ref="E43:E44"/>
    <mergeCell ref="F43:F44"/>
    <mergeCell ref="G43:G44"/>
    <mergeCell ref="H43:H44"/>
    <mergeCell ref="A37:A38"/>
    <mergeCell ref="B37:B38"/>
    <mergeCell ref="C37:C38"/>
    <mergeCell ref="D37:D38"/>
    <mergeCell ref="E37:E38"/>
    <mergeCell ref="F37:F38"/>
    <mergeCell ref="G37:G38"/>
    <mergeCell ref="H37:H38"/>
    <mergeCell ref="A39:A40"/>
    <mergeCell ref="B39:B40"/>
    <mergeCell ref="C39:C40"/>
    <mergeCell ref="D39:D40"/>
    <mergeCell ref="E39:E40"/>
    <mergeCell ref="F39:F40"/>
    <mergeCell ref="G39:G40"/>
    <mergeCell ref="H39:H40"/>
    <mergeCell ref="A35:A36"/>
    <mergeCell ref="B35:B36"/>
    <mergeCell ref="C35:C36"/>
    <mergeCell ref="D35:D36"/>
    <mergeCell ref="E35:E36"/>
    <mergeCell ref="F35:F36"/>
    <mergeCell ref="G35:G36"/>
    <mergeCell ref="H35:H36"/>
    <mergeCell ref="B33:B34"/>
    <mergeCell ref="A33:A34"/>
    <mergeCell ref="C33:C34"/>
    <mergeCell ref="D33:D34"/>
    <mergeCell ref="E33:E34"/>
    <mergeCell ref="H27:H28"/>
    <mergeCell ref="A29:A30"/>
    <mergeCell ref="B29:B30"/>
    <mergeCell ref="C29:C30"/>
    <mergeCell ref="D29:D30"/>
    <mergeCell ref="E29:E30"/>
    <mergeCell ref="F29:F30"/>
    <mergeCell ref="G29:G30"/>
    <mergeCell ref="M30:M33"/>
    <mergeCell ref="G31:G32"/>
    <mergeCell ref="H31:H32"/>
    <mergeCell ref="H29:H30"/>
    <mergeCell ref="H33:H34"/>
    <mergeCell ref="A31:A32"/>
    <mergeCell ref="B31:B32"/>
    <mergeCell ref="C31:C32"/>
    <mergeCell ref="D31:D32"/>
    <mergeCell ref="E31:E32"/>
    <mergeCell ref="F31:F32"/>
    <mergeCell ref="F33:F34"/>
    <mergeCell ref="G33:G34"/>
    <mergeCell ref="A25:A26"/>
    <mergeCell ref="B25:B26"/>
    <mergeCell ref="C25:C26"/>
    <mergeCell ref="D25:D26"/>
    <mergeCell ref="E25:E26"/>
    <mergeCell ref="F25:F26"/>
    <mergeCell ref="G25:G26"/>
    <mergeCell ref="G27:G28"/>
    <mergeCell ref="H25:H26"/>
    <mergeCell ref="A27:A28"/>
    <mergeCell ref="B27:B28"/>
    <mergeCell ref="C27:C28"/>
    <mergeCell ref="D27:D28"/>
    <mergeCell ref="E27:E28"/>
    <mergeCell ref="F27:F28"/>
    <mergeCell ref="T21:U22"/>
    <mergeCell ref="A23:A24"/>
    <mergeCell ref="B23:B24"/>
    <mergeCell ref="C23:C24"/>
    <mergeCell ref="D23:D24"/>
    <mergeCell ref="E23:E24"/>
    <mergeCell ref="F23:F24"/>
    <mergeCell ref="G23:G24"/>
    <mergeCell ref="H23:H24"/>
    <mergeCell ref="T23:U23"/>
    <mergeCell ref="A21:A22"/>
    <mergeCell ref="B21:B22"/>
    <mergeCell ref="C21:C22"/>
    <mergeCell ref="D21:D22"/>
    <mergeCell ref="E21:E22"/>
    <mergeCell ref="F21:F22"/>
    <mergeCell ref="G21:G22"/>
    <mergeCell ref="H21:H22"/>
    <mergeCell ref="Q21:R22"/>
    <mergeCell ref="A17:A18"/>
    <mergeCell ref="B17:B18"/>
    <mergeCell ref="C17:C18"/>
    <mergeCell ref="D17:D18"/>
    <mergeCell ref="E17:E18"/>
    <mergeCell ref="F17:F18"/>
    <mergeCell ref="G17:G18"/>
    <mergeCell ref="H17:H18"/>
    <mergeCell ref="A19:A20"/>
    <mergeCell ref="B19:B20"/>
    <mergeCell ref="C19:C20"/>
    <mergeCell ref="D19:D20"/>
    <mergeCell ref="E19:E20"/>
    <mergeCell ref="F19:F20"/>
    <mergeCell ref="G19:G20"/>
    <mergeCell ref="H19:H20"/>
    <mergeCell ref="Q11:AC12"/>
    <mergeCell ref="A15:A16"/>
    <mergeCell ref="B15:B16"/>
    <mergeCell ref="C15:C16"/>
    <mergeCell ref="D15:D16"/>
    <mergeCell ref="E15:E16"/>
    <mergeCell ref="F15:F16"/>
    <mergeCell ref="G15:G16"/>
    <mergeCell ref="H15:H16"/>
    <mergeCell ref="I13:J14"/>
    <mergeCell ref="A1:B1"/>
    <mergeCell ref="C1:F1"/>
    <mergeCell ref="A3:B3"/>
    <mergeCell ref="C3:D3"/>
    <mergeCell ref="I3:K3"/>
    <mergeCell ref="A4:C4"/>
    <mergeCell ref="D4:G4"/>
    <mergeCell ref="I4:K4"/>
    <mergeCell ref="A5:C6"/>
    <mergeCell ref="D5:E5"/>
    <mergeCell ref="F5:G5"/>
    <mergeCell ref="I5:K5"/>
    <mergeCell ref="D6:E6"/>
    <mergeCell ref="F6:G6"/>
    <mergeCell ref="I6:K6"/>
  </mergeCells>
  <phoneticPr fontId="2"/>
  <dataValidations count="5">
    <dataValidation type="list" allowBlank="1" showInputMessage="1" showErrorMessage="1" sqref="K17:L17 K19:L19 K21:L21 K23:L23 K25:L25 K27:L27 K29:L29 K31:L31 K33:L33 K35:L35 K37:L37 K39:L39 K41:L41 K43:L43 K15:L15" xr:uid="{00000000-0002-0000-0100-000000000000}">
      <formula1>$O$43</formula1>
    </dataValidation>
    <dataValidation type="list" allowBlank="1" showInputMessage="1" showErrorMessage="1" sqref="I15:I44" xr:uid="{00000000-0002-0000-0100-000001000000}">
      <formula1>$O$33:$O$42</formula1>
    </dataValidation>
    <dataValidation type="list" allowBlank="1" showInputMessage="1" showErrorMessage="1" sqref="F15 F43 F41 F39 F37 F35 F33 F31 F29 F27 F25 F23 F21 F19 F17" xr:uid="{00000000-0002-0000-0100-000002000000}">
      <formula1>$O$29:$O$30</formula1>
    </dataValidation>
    <dataValidation type="list" allowBlank="1" showInputMessage="1" showErrorMessage="1" sqref="H15:H44" xr:uid="{00000000-0002-0000-0100-000003000000}">
      <formula1>$O$12:$O$20</formula1>
    </dataValidation>
    <dataValidation type="list" allowBlank="1" showInputMessage="1" showErrorMessage="1" sqref="G15:G44" xr:uid="{00000000-0002-0000-0100-000004000000}">
      <formula1>$O$21:$O$27</formula1>
    </dataValidation>
  </dataValidations>
  <hyperlinks>
    <hyperlink ref="I3" r:id="rId1" xr:uid="{00000000-0004-0000-0100-000000000000}"/>
    <hyperlink ref="I3:K3" r:id="rId2" display="as-prime@swan.ocn.ne.jp" xr:uid="{00000000-0004-0000-0100-000001000000}"/>
  </hyperlinks>
  <printOptions horizontalCentered="1"/>
  <pageMargins left="0.59055118110236227" right="0.39370078740157483" top="0.78740157480314965" bottom="0.19685039370078741" header="0.51181102362204722" footer="0.51181102362204722"/>
  <pageSetup paperSize="9" orientation="portrait" horizontalDpi="4294967293" verticalDpi="0" r:id="rId3"/>
  <headerFooter alignWithMargins="0">
    <oddFooter>&amp;R兵庫県アーチェリー連盟</odd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TA記録会申込書（成年）</vt:lpstr>
      <vt:lpstr>TA記録会申込書（少年） (2)</vt:lpstr>
      <vt:lpstr>'TA記録会申込書（少年） (2)'!Print_Area</vt:lpstr>
      <vt:lpstr>'TA記録会申込書（成年）'!Print_Area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iwasaki</dc:creator>
  <cp:lastModifiedBy>User</cp:lastModifiedBy>
  <cp:lastPrinted>2023-04-28T14:27:19Z</cp:lastPrinted>
  <dcterms:created xsi:type="dcterms:W3CDTF">2007-03-09T07:18:53Z</dcterms:created>
  <dcterms:modified xsi:type="dcterms:W3CDTF">2023-05-12T07:32:38Z</dcterms:modified>
</cp:coreProperties>
</file>