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user\Documents\1ﾃﾞｰﾀ\nose\1アーチェリー\大会\滝野ｵｰﾌﾟﾝ\2023\"/>
    </mc:Choice>
  </mc:AlternateContent>
  <xr:revisionPtr revIDLastSave="0" documentId="8_{05D55C0F-41CA-4874-9CA0-EBB146E14359}" xr6:coauthVersionLast="47" xr6:coauthVersionMax="47" xr10:uidLastSave="{00000000-0000-0000-0000-000000000000}"/>
  <bookViews>
    <workbookView xWindow="-120" yWindow="-120" windowWidth="24240" windowHeight="13140" xr2:uid="{00000000-000D-0000-FFFF-FFFF00000000}"/>
  </bookViews>
  <sheets>
    <sheet name="Sheet1" sheetId="1" r:id="rId1"/>
    <sheet name="Sheet2" sheetId="2" r:id="rId2"/>
    <sheet name="Sheet3" sheetId="3" r:id="rId3"/>
  </sheets>
  <definedNames>
    <definedName name="_xlnm.Print_Area" localSheetId="0">Sheet1!$A$1:$I$40</definedName>
    <definedName name="区分">Sheet2!$D$1:$D$4</definedName>
    <definedName name="種別">Sheet2!$C$1:$C$3</definedName>
    <definedName name="種目">Sheet2!$B$1:$B$6</definedName>
    <definedName name="性別">Sheet2!$A$1:$A$2</definedName>
  </definedNames>
  <calcPr calcId="181029"/>
</workbook>
</file>

<file path=xl/calcChain.xml><?xml version="1.0" encoding="utf-8"?>
<calcChain xmlns="http://schemas.openxmlformats.org/spreadsheetml/2006/main">
  <c r="L39" i="1" l="1"/>
  <c r="L38" i="1"/>
  <c r="L37" i="1"/>
  <c r="L28" i="1"/>
  <c r="L27" i="1"/>
  <c r="L35" i="1"/>
  <c r="L34" i="1"/>
  <c r="L33" i="1"/>
  <c r="L32" i="1"/>
  <c r="L31" i="1"/>
  <c r="L30" i="1"/>
  <c r="C39" i="1"/>
  <c r="F39" i="1" s="1"/>
  <c r="C38" i="1"/>
  <c r="F38" i="1" s="1"/>
  <c r="C37" i="1"/>
  <c r="F37" i="1" s="1"/>
  <c r="C36" i="1"/>
  <c r="C30" i="1"/>
  <c r="C33" i="1"/>
  <c r="C27" i="1"/>
  <c r="C29" i="1"/>
  <c r="C31" i="1"/>
  <c r="C28" i="1"/>
  <c r="C34" i="1"/>
  <c r="C32" i="1"/>
  <c r="C40" i="1" l="1"/>
  <c r="L40" i="1" s="1"/>
  <c r="E55" i="1" s="1"/>
  <c r="F36" i="1"/>
  <c r="F40" i="1" s="1"/>
  <c r="L36" i="1" l="1"/>
  <c r="E51" i="1" s="1"/>
  <c r="L29" i="1"/>
  <c r="E44" i="1" s="1"/>
</calcChain>
</file>

<file path=xl/sharedStrings.xml><?xml version="1.0" encoding="utf-8"?>
<sst xmlns="http://schemas.openxmlformats.org/spreadsheetml/2006/main" count="98" uniqueCount="72">
  <si>
    <t>番号</t>
    <rPh sb="0" eb="2">
      <t>バンゴウ</t>
    </rPh>
    <phoneticPr fontId="1"/>
  </si>
  <si>
    <t>氏名</t>
    <rPh sb="0" eb="2">
      <t>シメイ</t>
    </rPh>
    <phoneticPr fontId="1"/>
  </si>
  <si>
    <t>ﾌﾘｶﾞﾅ</t>
    <phoneticPr fontId="1"/>
  </si>
  <si>
    <t>性別</t>
    <rPh sb="0" eb="2">
      <t>セイベツ</t>
    </rPh>
    <phoneticPr fontId="1"/>
  </si>
  <si>
    <t>区分</t>
    <rPh sb="0" eb="2">
      <t>クブン</t>
    </rPh>
    <phoneticPr fontId="1"/>
  </si>
  <si>
    <t>所属名</t>
    <rPh sb="0" eb="3">
      <t>ショゾクメイ</t>
    </rPh>
    <phoneticPr fontId="1"/>
  </si>
  <si>
    <t>住　所</t>
    <rPh sb="0" eb="1">
      <t>ジュウ</t>
    </rPh>
    <rPh sb="2" eb="3">
      <t>ショ</t>
    </rPh>
    <phoneticPr fontId="1"/>
  </si>
  <si>
    <t>申込責任者</t>
    <rPh sb="0" eb="2">
      <t>モウシコ</t>
    </rPh>
    <rPh sb="2" eb="5">
      <t>セキニンシャ</t>
    </rPh>
    <phoneticPr fontId="1"/>
  </si>
  <si>
    <t>TEL</t>
    <phoneticPr fontId="1"/>
  </si>
  <si>
    <t>E-mail</t>
    <phoneticPr fontId="1"/>
  </si>
  <si>
    <t>(注意①）　申し込みの優先順位は番号順とします。定員を超えた場合は番号の末尾の方から制限の対象とします。</t>
    <rPh sb="1" eb="3">
      <t>チュウイ</t>
    </rPh>
    <rPh sb="6" eb="7">
      <t>モウ</t>
    </rPh>
    <rPh sb="8" eb="9">
      <t>コ</t>
    </rPh>
    <rPh sb="11" eb="13">
      <t>ユウセン</t>
    </rPh>
    <rPh sb="13" eb="15">
      <t>ジュンイ</t>
    </rPh>
    <rPh sb="16" eb="18">
      <t>バンゴウ</t>
    </rPh>
    <rPh sb="18" eb="19">
      <t>ジュン</t>
    </rPh>
    <rPh sb="24" eb="26">
      <t>テイイン</t>
    </rPh>
    <rPh sb="27" eb="28">
      <t>コ</t>
    </rPh>
    <rPh sb="30" eb="32">
      <t>バアイ</t>
    </rPh>
    <rPh sb="33" eb="35">
      <t>バンゴウ</t>
    </rPh>
    <rPh sb="36" eb="38">
      <t>マツビ</t>
    </rPh>
    <rPh sb="39" eb="40">
      <t>カタ</t>
    </rPh>
    <rPh sb="42" eb="44">
      <t>セイゲン</t>
    </rPh>
    <rPh sb="45" eb="47">
      <t>タイショウ</t>
    </rPh>
    <phoneticPr fontId="1"/>
  </si>
  <si>
    <t>50m</t>
    <phoneticPr fontId="1"/>
  </si>
  <si>
    <t>50-30m</t>
    <phoneticPr fontId="1"/>
  </si>
  <si>
    <t>30m</t>
    <phoneticPr fontId="1"/>
  </si>
  <si>
    <t>18m</t>
    <phoneticPr fontId="1"/>
  </si>
  <si>
    <t>10m</t>
    <phoneticPr fontId="1"/>
  </si>
  <si>
    <t>RC</t>
    <phoneticPr fontId="1"/>
  </si>
  <si>
    <t>CP</t>
    <phoneticPr fontId="1"/>
  </si>
  <si>
    <t>BB</t>
    <phoneticPr fontId="1"/>
  </si>
  <si>
    <t>男</t>
    <rPh sb="0" eb="1">
      <t>ダン</t>
    </rPh>
    <phoneticPr fontId="1"/>
  </si>
  <si>
    <t>男</t>
    <phoneticPr fontId="1"/>
  </si>
  <si>
    <t>女</t>
    <rPh sb="0" eb="1">
      <t>ジョ</t>
    </rPh>
    <phoneticPr fontId="1"/>
  </si>
  <si>
    <t>社会人</t>
    <rPh sb="0" eb="2">
      <t>シャカイ</t>
    </rPh>
    <rPh sb="2" eb="3">
      <t>ジン</t>
    </rPh>
    <phoneticPr fontId="1"/>
  </si>
  <si>
    <t>大学生</t>
    <rPh sb="0" eb="3">
      <t>ダイガクセイ</t>
    </rPh>
    <phoneticPr fontId="1"/>
  </si>
  <si>
    <t>高校生</t>
    <rPh sb="0" eb="3">
      <t>コウコウセイ</t>
    </rPh>
    <phoneticPr fontId="1"/>
  </si>
  <si>
    <t>小中学生</t>
    <rPh sb="0" eb="4">
      <t>ショウチュウガクセイ</t>
    </rPh>
    <phoneticPr fontId="1"/>
  </si>
  <si>
    <t>種別</t>
    <rPh sb="0" eb="2">
      <t>シュベツ</t>
    </rPh>
    <phoneticPr fontId="1"/>
  </si>
  <si>
    <t>小中学生</t>
    <rPh sb="0" eb="1">
      <t>ショウ</t>
    </rPh>
    <rPh sb="1" eb="4">
      <t>チュウガクセイ</t>
    </rPh>
    <phoneticPr fontId="1"/>
  </si>
  <si>
    <t>人</t>
    <rPh sb="0" eb="1">
      <t>ニン</t>
    </rPh>
    <phoneticPr fontId="1"/>
  </si>
  <si>
    <t>×@2,000=</t>
    <phoneticPr fontId="1"/>
  </si>
  <si>
    <t>×@1,000=</t>
    <phoneticPr fontId="1"/>
  </si>
  <si>
    <t>×@  500=</t>
    <phoneticPr fontId="1"/>
  </si>
  <si>
    <t>円</t>
    <rPh sb="0" eb="1">
      <t>エン</t>
    </rPh>
    <phoneticPr fontId="1"/>
  </si>
  <si>
    <t>計</t>
    <rPh sb="0" eb="1">
      <t>ケイ</t>
    </rPh>
    <phoneticPr fontId="1"/>
  </si>
  <si>
    <t>(注意③）　参加費は当日受付でお支払いください。</t>
    <rPh sb="1" eb="3">
      <t>チュウイ</t>
    </rPh>
    <rPh sb="6" eb="9">
      <t>サンカヒ</t>
    </rPh>
    <rPh sb="10" eb="12">
      <t>トウジツ</t>
    </rPh>
    <rPh sb="12" eb="14">
      <t>ウケツケ</t>
    </rPh>
    <rPh sb="16" eb="18">
      <t>シハラ</t>
    </rPh>
    <phoneticPr fontId="1"/>
  </si>
  <si>
    <t>(注意④）　フリガナは自動で入力されますが間違っていれば修正してください。他の欄は▼を押して選択の上入力をお</t>
    <rPh sb="1" eb="3">
      <t>チュウイ</t>
    </rPh>
    <rPh sb="11" eb="13">
      <t>ジドウ</t>
    </rPh>
    <rPh sb="14" eb="16">
      <t>ニュウリョク</t>
    </rPh>
    <rPh sb="21" eb="23">
      <t>マチガ</t>
    </rPh>
    <rPh sb="28" eb="30">
      <t>シュウセイ</t>
    </rPh>
    <rPh sb="37" eb="38">
      <t>ホカ</t>
    </rPh>
    <rPh sb="39" eb="40">
      <t>ラン</t>
    </rPh>
    <rPh sb="43" eb="44">
      <t>オ</t>
    </rPh>
    <rPh sb="46" eb="48">
      <t>センタク</t>
    </rPh>
    <rPh sb="49" eb="50">
      <t>ウエ</t>
    </rPh>
    <rPh sb="50" eb="52">
      <t>ニュウリョク</t>
    </rPh>
    <phoneticPr fontId="1"/>
  </si>
  <si>
    <t>　　　　　　願いします。</t>
    <rPh sb="6" eb="7">
      <t>ネガ</t>
    </rPh>
    <phoneticPr fontId="1"/>
  </si>
  <si>
    <t>70m</t>
    <phoneticPr fontId="1"/>
  </si>
  <si>
    <t>50-30m</t>
    <phoneticPr fontId="1"/>
  </si>
  <si>
    <t>30m</t>
    <phoneticPr fontId="1"/>
  </si>
  <si>
    <t>50m</t>
    <phoneticPr fontId="1"/>
  </si>
  <si>
    <t>18m</t>
    <phoneticPr fontId="1"/>
  </si>
  <si>
    <t>10m</t>
    <phoneticPr fontId="1"/>
  </si>
  <si>
    <t>RC</t>
    <phoneticPr fontId="1"/>
  </si>
  <si>
    <t>CP</t>
    <phoneticPr fontId="1"/>
  </si>
  <si>
    <t>BB</t>
    <phoneticPr fontId="1"/>
  </si>
  <si>
    <t>性別</t>
    <rPh sb="0" eb="2">
      <t>セイベツ</t>
    </rPh>
    <phoneticPr fontId="1"/>
  </si>
  <si>
    <t>男・女</t>
    <rPh sb="0" eb="1">
      <t>ダン</t>
    </rPh>
    <rPh sb="2" eb="3">
      <t>ジョ</t>
    </rPh>
    <phoneticPr fontId="1"/>
  </si>
  <si>
    <t>区分</t>
    <rPh sb="0" eb="2">
      <t>クブン</t>
    </rPh>
    <phoneticPr fontId="1"/>
  </si>
  <si>
    <t>社会人・大学生・高校生・小中学生</t>
    <rPh sb="0" eb="2">
      <t>シャカイ</t>
    </rPh>
    <rPh sb="2" eb="3">
      <t>ジン</t>
    </rPh>
    <rPh sb="4" eb="7">
      <t>ダイガクセイ</t>
    </rPh>
    <rPh sb="8" eb="11">
      <t>コウコウセイ</t>
    </rPh>
    <rPh sb="12" eb="16">
      <t>ショウチュウガクセイ</t>
    </rPh>
    <phoneticPr fontId="1"/>
  </si>
  <si>
    <t>種目</t>
    <rPh sb="0" eb="2">
      <t>シュモク</t>
    </rPh>
    <phoneticPr fontId="1"/>
  </si>
  <si>
    <t>70m・50m・50-30m・30m・18m・10m</t>
    <phoneticPr fontId="1"/>
  </si>
  <si>
    <t>RC・CP・BB</t>
    <phoneticPr fontId="1"/>
  </si>
  <si>
    <t>　各項目の記載内容です。</t>
    <rPh sb="1" eb="4">
      <t>カクコウモク</t>
    </rPh>
    <rPh sb="5" eb="7">
      <t>キサイ</t>
    </rPh>
    <rPh sb="7" eb="9">
      <t>ナイヨウ</t>
    </rPh>
    <phoneticPr fontId="1"/>
  </si>
  <si>
    <t>第１希望</t>
    <rPh sb="0" eb="1">
      <t>ダイ</t>
    </rPh>
    <rPh sb="2" eb="4">
      <t>キボウ</t>
    </rPh>
    <phoneticPr fontId="1"/>
  </si>
  <si>
    <t>第２希望</t>
    <rPh sb="0" eb="1">
      <t>ダイ</t>
    </rPh>
    <rPh sb="2" eb="4">
      <t>キボウ</t>
    </rPh>
    <phoneticPr fontId="1"/>
  </si>
  <si>
    <t>第1希望・第2希望を記入ください。第1希望だけでも結構です。</t>
    <rPh sb="0" eb="1">
      <t>ダイ</t>
    </rPh>
    <rPh sb="2" eb="4">
      <t>キボウ</t>
    </rPh>
    <rPh sb="5" eb="6">
      <t>ダイ</t>
    </rPh>
    <rPh sb="7" eb="9">
      <t>キボウ</t>
    </rPh>
    <rPh sb="10" eb="12">
      <t>キニュウ</t>
    </rPh>
    <rPh sb="17" eb="18">
      <t>ダイ</t>
    </rPh>
    <rPh sb="19" eb="21">
      <t>キボウ</t>
    </rPh>
    <rPh sb="25" eb="27">
      <t>ケッコウ</t>
    </rPh>
    <phoneticPr fontId="1"/>
  </si>
  <si>
    <t>　※自動計算します。</t>
    <rPh sb="2" eb="4">
      <t>ジドウ</t>
    </rPh>
    <rPh sb="4" eb="6">
      <t>ケイサン</t>
    </rPh>
    <phoneticPr fontId="1"/>
  </si>
  <si>
    <t>メール送信先</t>
    <rPh sb="3" eb="5">
      <t>ソウシン</t>
    </rPh>
    <rPh sb="5" eb="6">
      <t>サキ</t>
    </rPh>
    <phoneticPr fontId="1"/>
  </si>
  <si>
    <t>競技開催日</t>
    <rPh sb="0" eb="2">
      <t>キョウギ</t>
    </rPh>
    <rPh sb="2" eb="5">
      <t>カイサイビ</t>
    </rPh>
    <phoneticPr fontId="1"/>
  </si>
  <si>
    <t>申 込 締 切</t>
    <rPh sb="0" eb="1">
      <t>サル</t>
    </rPh>
    <rPh sb="2" eb="3">
      <t>コ</t>
    </rPh>
    <rPh sb="4" eb="5">
      <t>シメ</t>
    </rPh>
    <rPh sb="6" eb="7">
      <t>キリ</t>
    </rPh>
    <phoneticPr fontId="1"/>
  </si>
  <si>
    <t>　←申込した日を記入してください。</t>
    <rPh sb="2" eb="4">
      <t>モウシコミ</t>
    </rPh>
    <rPh sb="6" eb="7">
      <t>ヒ</t>
    </rPh>
    <rPh sb="8" eb="10">
      <t>キニュウ</t>
    </rPh>
    <phoneticPr fontId="1"/>
  </si>
  <si>
    <t>　←中高校の場合は顧問名をお願いします。</t>
    <rPh sb="2" eb="3">
      <t>チュウ</t>
    </rPh>
    <rPh sb="3" eb="5">
      <t>コウコウ</t>
    </rPh>
    <rPh sb="6" eb="8">
      <t>バアイ</t>
    </rPh>
    <rPh sb="9" eb="11">
      <t>コモン</t>
    </rPh>
    <rPh sb="11" eb="12">
      <t>メイ</t>
    </rPh>
    <rPh sb="14" eb="15">
      <t>ネガ</t>
    </rPh>
    <phoneticPr fontId="1"/>
  </si>
  <si>
    <t>　←できれば携帯電話番号でお願いします。</t>
    <rPh sb="6" eb="8">
      <t>ケイタイ</t>
    </rPh>
    <rPh sb="8" eb="10">
      <t>デンワ</t>
    </rPh>
    <rPh sb="10" eb="12">
      <t>バンゴウ</t>
    </rPh>
    <rPh sb="14" eb="15">
      <t>ネガ</t>
    </rPh>
    <phoneticPr fontId="1"/>
  </si>
  <si>
    <t xml:space="preserve">  otani-319@ares.eonet.ne.jp</t>
    <phoneticPr fontId="1"/>
  </si>
  <si>
    <t>備　考</t>
    <rPh sb="0" eb="1">
      <t>ビ</t>
    </rPh>
    <rPh sb="2" eb="3">
      <t>コウ</t>
    </rPh>
    <phoneticPr fontId="1"/>
  </si>
  <si>
    <t>　締め切り　　１０月１７日（火）必着</t>
    <rPh sb="1" eb="2">
      <t>シ</t>
    </rPh>
    <rPh sb="3" eb="4">
      <t>キ</t>
    </rPh>
    <rPh sb="9" eb="10">
      <t>ガツ</t>
    </rPh>
    <rPh sb="12" eb="13">
      <t>ニチ</t>
    </rPh>
    <rPh sb="14" eb="15">
      <t>カ</t>
    </rPh>
    <rPh sb="16" eb="18">
      <t>ヒッチャク</t>
    </rPh>
    <phoneticPr fontId="1"/>
  </si>
  <si>
    <t>１0月２９日(日）</t>
    <rPh sb="2" eb="3">
      <t>ガツ</t>
    </rPh>
    <rPh sb="5" eb="6">
      <t>ニチ</t>
    </rPh>
    <rPh sb="7" eb="8">
      <t>ニチ</t>
    </rPh>
    <phoneticPr fontId="1"/>
  </si>
  <si>
    <t>　　１０月１７日(火）</t>
    <rPh sb="4" eb="5">
      <t>ガツ</t>
    </rPh>
    <rPh sb="7" eb="8">
      <t>ニチ</t>
    </rPh>
    <rPh sb="9" eb="10">
      <t>カ</t>
    </rPh>
    <phoneticPr fontId="1"/>
  </si>
  <si>
    <r>
      <t>(注意②）　制限の対象となった方は各申込責任者まで</t>
    </r>
    <r>
      <rPr>
        <b/>
        <sz val="10"/>
        <color theme="1"/>
        <rFont val="ＭＳ Ｐゴシック"/>
        <family val="3"/>
        <charset val="128"/>
        <scheme val="minor"/>
      </rPr>
      <t>10月24日まで</t>
    </r>
    <r>
      <rPr>
        <sz val="10"/>
        <color theme="1"/>
        <rFont val="ＭＳ Ｐゴシック"/>
        <family val="3"/>
        <charset val="128"/>
        <scheme val="minor"/>
      </rPr>
      <t>に連絡します。</t>
    </r>
    <r>
      <rPr>
        <sz val="10"/>
        <color theme="1"/>
        <rFont val="ＭＳ Ｐゴシック"/>
        <family val="2"/>
        <charset val="128"/>
        <scheme val="minor"/>
      </rPr>
      <t>制限のない場合は連絡しません。</t>
    </r>
    <rPh sb="1" eb="3">
      <t>チュウイ</t>
    </rPh>
    <rPh sb="6" eb="8">
      <t>セイゲン</t>
    </rPh>
    <rPh sb="9" eb="11">
      <t>タイショウ</t>
    </rPh>
    <rPh sb="15" eb="16">
      <t>カタ</t>
    </rPh>
    <rPh sb="17" eb="18">
      <t>カク</t>
    </rPh>
    <rPh sb="18" eb="20">
      <t>モウシコミ</t>
    </rPh>
    <rPh sb="20" eb="23">
      <t>セキニンシャ</t>
    </rPh>
    <rPh sb="27" eb="28">
      <t>ガツ</t>
    </rPh>
    <rPh sb="30" eb="31">
      <t>ニチ</t>
    </rPh>
    <rPh sb="34" eb="36">
      <t>レンラク</t>
    </rPh>
    <rPh sb="40" eb="42">
      <t>セイゲン</t>
    </rPh>
    <rPh sb="45" eb="47">
      <t>バアイ</t>
    </rPh>
    <rPh sb="48" eb="50">
      <t>レンラク</t>
    </rPh>
    <phoneticPr fontId="1"/>
  </si>
  <si>
    <t>第23回かとうオープンアーチェリー大会　参加申込書</t>
    <rPh sb="0" eb="1">
      <t>ダイ</t>
    </rPh>
    <rPh sb="3" eb="4">
      <t>カイ</t>
    </rPh>
    <rPh sb="17" eb="19">
      <t>タイカイ</t>
    </rPh>
    <rPh sb="20" eb="22">
      <t>サンカ</t>
    </rPh>
    <rPh sb="22" eb="25">
      <t>モウシコミショ</t>
    </rPh>
    <phoneticPr fontId="1"/>
  </si>
  <si>
    <t>２０２３年　　月　　日</t>
    <rPh sb="4" eb="5">
      <t>ネン</t>
    </rPh>
    <rPh sb="7" eb="8">
      <t>ツキ</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</si>
</sst>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0"/>
      <name val="ＭＳ Ｐ明朝"/>
      <family val="1"/>
      <charset val="128"/>
    </font>
    <font>
      <sz val="11"/>
      <color theme="1"/>
      <name val="ＭＳ Ｐゴシック"/>
      <family val="2"/>
      <charset val="128"/>
      <scheme val="minor"/>
    </font>
    <font>
      <sz val="11"/>
      <color rgb="FFFF0000"/>
      <name val="ＭＳ Ｐゴシック"/>
      <family val="2"/>
      <charset val="128"/>
      <scheme val="minor"/>
    </font>
    <font>
      <sz val="10"/>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sz val="11"/>
      <name val="ＭＳ Ｐ明朝"/>
      <family val="1"/>
      <charset val="128"/>
    </font>
    <font>
      <b/>
      <sz val="11"/>
      <color theme="1"/>
      <name val="ＭＳ Ｐゴシック"/>
      <family val="3"/>
      <charset val="128"/>
      <scheme val="minor"/>
    </font>
    <font>
      <sz val="12"/>
      <color theme="1"/>
      <name val="ＭＳ Ｐゴシック"/>
      <family val="2"/>
      <charset val="128"/>
      <scheme val="minor"/>
    </font>
    <font>
      <sz val="11"/>
      <name val="ＭＳ Ｐゴシック"/>
      <family val="3"/>
      <charset val="128"/>
      <scheme val="minor"/>
    </font>
    <font>
      <b/>
      <sz val="16"/>
      <color theme="1"/>
      <name val="ＭＳ Ｐゴシック"/>
      <family val="3"/>
      <charset val="128"/>
      <scheme val="minor"/>
    </font>
    <font>
      <b/>
      <sz val="16"/>
      <color rgb="FFFF0000"/>
      <name val="ＭＳ Ｐゴシック"/>
      <family val="3"/>
      <charset val="128"/>
      <scheme val="minor"/>
    </font>
    <font>
      <u/>
      <sz val="11"/>
      <color theme="10"/>
      <name val="ＭＳ Ｐゴシック"/>
      <family val="2"/>
      <charset val="128"/>
      <scheme val="minor"/>
    </font>
    <font>
      <sz val="9"/>
      <color theme="1"/>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3">
    <xf numFmtId="0" fontId="0" fillId="0" borderId="0">
      <alignment vertical="center"/>
    </xf>
    <xf numFmtId="38" fontId="3"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60">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 xfId="0" applyBorder="1">
      <alignment vertical="center"/>
    </xf>
    <xf numFmtId="0" fontId="2" fillId="0" borderId="1" xfId="0" applyFont="1" applyBorder="1" applyAlignment="1" applyProtection="1">
      <alignment horizontal="center" vertical="center" shrinkToFit="1"/>
      <protection locked="0"/>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13" xfId="0" applyBorder="1" applyAlignment="1">
      <alignment horizontal="center" vertical="center"/>
    </xf>
    <xf numFmtId="0" fontId="0" fillId="0" borderId="0" xfId="0" applyAlignment="1">
      <alignment horizontal="left" vertical="center"/>
    </xf>
    <xf numFmtId="38" fontId="0" fillId="0" borderId="2" xfId="1" applyFont="1" applyBorder="1">
      <alignment vertical="center"/>
    </xf>
    <xf numFmtId="0" fontId="8" fillId="0" borderId="1" xfId="0" applyFont="1" applyBorder="1" applyAlignment="1" applyProtection="1">
      <alignment horizontal="center" vertical="center"/>
      <protection locked="0"/>
    </xf>
    <xf numFmtId="0" fontId="0" fillId="0" borderId="1" xfId="0" applyBorder="1" applyAlignment="1">
      <alignment horizontal="center" vertical="center" shrinkToFit="1"/>
    </xf>
    <xf numFmtId="0" fontId="4" fillId="2" borderId="0" xfId="0" applyFont="1" applyFill="1">
      <alignment vertical="center"/>
    </xf>
    <xf numFmtId="0" fontId="0" fillId="0" borderId="0" xfId="0" applyAlignment="1">
      <alignment horizontal="left" vertical="center" shrinkToFit="1"/>
    </xf>
    <xf numFmtId="0" fontId="9" fillId="0" borderId="0" xfId="0" applyFont="1">
      <alignment vertical="center"/>
    </xf>
    <xf numFmtId="0" fontId="9" fillId="0" borderId="0" xfId="0" applyFont="1" applyAlignment="1">
      <alignment horizontal="right" vertical="center"/>
    </xf>
    <xf numFmtId="0" fontId="0" fillId="0" borderId="14" xfId="0" applyBorder="1" applyAlignment="1">
      <alignment horizontal="center" vertical="center"/>
    </xf>
    <xf numFmtId="0" fontId="0" fillId="0" borderId="15" xfId="0" applyBorder="1">
      <alignment vertical="center"/>
    </xf>
    <xf numFmtId="0" fontId="0" fillId="0" borderId="16" xfId="0" applyBorder="1">
      <alignment vertical="center"/>
    </xf>
    <xf numFmtId="0" fontId="0" fillId="0" borderId="17" xfId="0" quotePrefix="1" applyBorder="1">
      <alignment vertical="center"/>
    </xf>
    <xf numFmtId="38" fontId="0" fillId="0" borderId="15" xfId="1" applyFont="1" applyBorder="1">
      <alignment vertical="center"/>
    </xf>
    <xf numFmtId="0" fontId="0" fillId="0" borderId="17" xfId="0" applyBorder="1">
      <alignment vertical="center"/>
    </xf>
    <xf numFmtId="0" fontId="0" fillId="0" borderId="18" xfId="0" applyBorder="1" applyAlignment="1">
      <alignment horizontal="center" vertical="center"/>
    </xf>
    <xf numFmtId="0" fontId="0" fillId="0" borderId="19" xfId="0" applyBorder="1">
      <alignment vertical="center"/>
    </xf>
    <xf numFmtId="0" fontId="0" fillId="0" borderId="20" xfId="0" applyBorder="1">
      <alignment vertical="center"/>
    </xf>
    <xf numFmtId="0" fontId="0" fillId="0" borderId="21" xfId="0" quotePrefix="1" applyBorder="1">
      <alignment vertical="center"/>
    </xf>
    <xf numFmtId="38" fontId="0" fillId="0" borderId="19" xfId="1" applyFont="1" applyBorder="1">
      <alignment vertical="center"/>
    </xf>
    <xf numFmtId="0" fontId="0" fillId="0" borderId="21" xfId="0" applyBorder="1">
      <alignment vertical="center"/>
    </xf>
    <xf numFmtId="0" fontId="0" fillId="0" borderId="22" xfId="0" applyBorder="1" applyAlignment="1">
      <alignment horizontal="center" vertical="center"/>
    </xf>
    <xf numFmtId="0" fontId="0" fillId="0" borderId="23" xfId="0" applyBorder="1">
      <alignment vertical="center"/>
    </xf>
    <xf numFmtId="0" fontId="0" fillId="0" borderId="24" xfId="0" applyBorder="1">
      <alignment vertical="center"/>
    </xf>
    <xf numFmtId="0" fontId="0" fillId="0" borderId="25" xfId="0" quotePrefix="1" applyBorder="1">
      <alignment vertical="center"/>
    </xf>
    <xf numFmtId="38" fontId="0" fillId="0" borderId="23" xfId="1" applyFont="1" applyBorder="1">
      <alignment vertical="center"/>
    </xf>
    <xf numFmtId="0" fontId="0" fillId="0" borderId="25" xfId="0" applyBorder="1">
      <alignment vertical="center"/>
    </xf>
    <xf numFmtId="0" fontId="13" fillId="2" borderId="0" xfId="0" applyFont="1" applyFill="1">
      <alignment vertical="center"/>
    </xf>
    <xf numFmtId="0" fontId="11" fillId="0" borderId="0" xfId="0" applyFont="1">
      <alignment vertical="center"/>
    </xf>
    <xf numFmtId="0" fontId="15" fillId="0" borderId="1" xfId="0" applyFont="1" applyBorder="1">
      <alignment vertical="center"/>
    </xf>
    <xf numFmtId="0" fontId="6" fillId="0" borderId="0" xfId="0" applyFo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0" fillId="0" borderId="12" xfId="0" applyBorder="1" applyAlignment="1">
      <alignment horizontal="left" vertical="center" shrinkToFit="1"/>
    </xf>
    <xf numFmtId="0" fontId="14" fillId="0" borderId="1" xfId="2"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12" fillId="0" borderId="0" xfId="0" applyFont="1" applyAlignment="1">
      <alignment horizontal="center" vertical="center"/>
    </xf>
    <xf numFmtId="0" fontId="10" fillId="0" borderId="1"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5"/>
  <sheetViews>
    <sheetView tabSelected="1" view="pageBreakPreview" zoomScaleNormal="100" zoomScaleSheetLayoutView="100" workbookViewId="0">
      <selection activeCell="C3" sqref="C3:E3"/>
    </sheetView>
  </sheetViews>
  <sheetFormatPr defaultRowHeight="13.5" x14ac:dyDescent="0.15"/>
  <cols>
    <col min="1" max="1" width="4.125" customWidth="1"/>
    <col min="2" max="2" width="16" customWidth="1"/>
    <col min="3" max="3" width="12.625" customWidth="1"/>
    <col min="4" max="4" width="5" customWidth="1"/>
    <col min="5" max="5" width="10" customWidth="1"/>
    <col min="6" max="8" width="8.75" customWidth="1"/>
    <col min="9" max="9" width="14.75" customWidth="1"/>
  </cols>
  <sheetData>
    <row r="1" spans="1:12" ht="28.5" customHeight="1" x14ac:dyDescent="0.15">
      <c r="A1" s="58" t="s">
        <v>70</v>
      </c>
      <c r="B1" s="58"/>
      <c r="C1" s="58"/>
      <c r="D1" s="58"/>
      <c r="E1" s="58"/>
      <c r="F1" s="58"/>
      <c r="G1" s="58"/>
      <c r="H1" s="58"/>
      <c r="I1" s="58"/>
      <c r="J1" s="37" t="s">
        <v>66</v>
      </c>
      <c r="K1" s="15"/>
      <c r="L1" s="15"/>
    </row>
    <row r="2" spans="1:12" ht="15" customHeight="1" x14ac:dyDescent="0.15">
      <c r="I2" s="3" t="s">
        <v>71</v>
      </c>
      <c r="J2" t="s">
        <v>61</v>
      </c>
    </row>
    <row r="3" spans="1:12" ht="22.5" customHeight="1" x14ac:dyDescent="0.15">
      <c r="B3" s="4" t="s">
        <v>5</v>
      </c>
      <c r="C3" s="52"/>
      <c r="D3" s="53"/>
      <c r="E3" s="54"/>
      <c r="F3" s="14" t="s">
        <v>7</v>
      </c>
      <c r="G3" s="59"/>
      <c r="H3" s="59"/>
      <c r="I3" s="59"/>
      <c r="J3" t="s">
        <v>62</v>
      </c>
    </row>
    <row r="4" spans="1:12" ht="22.5" customHeight="1" x14ac:dyDescent="0.15">
      <c r="B4" s="41" t="s">
        <v>6</v>
      </c>
      <c r="C4" s="55"/>
      <c r="D4" s="56"/>
      <c r="E4" s="57"/>
      <c r="F4" s="4" t="s">
        <v>8</v>
      </c>
      <c r="G4" s="49"/>
      <c r="H4" s="49"/>
      <c r="I4" s="49"/>
      <c r="J4" t="s">
        <v>63</v>
      </c>
    </row>
    <row r="5" spans="1:12" ht="22.5" customHeight="1" x14ac:dyDescent="0.15">
      <c r="B5" s="42"/>
      <c r="C5" s="45"/>
      <c r="D5" s="46"/>
      <c r="E5" s="47"/>
      <c r="F5" s="4" t="s">
        <v>9</v>
      </c>
      <c r="G5" s="48"/>
      <c r="H5" s="49"/>
      <c r="I5" s="49"/>
    </row>
    <row r="6" spans="1:12" ht="13.5" customHeight="1" x14ac:dyDescent="0.15">
      <c r="B6" s="1"/>
      <c r="C6" s="16"/>
      <c r="D6" s="16"/>
      <c r="E6" s="16"/>
      <c r="F6" s="1"/>
      <c r="G6" s="1"/>
      <c r="H6" s="1"/>
      <c r="I6" s="1"/>
    </row>
    <row r="7" spans="1:12" ht="13.5" customHeight="1" x14ac:dyDescent="0.15">
      <c r="B7" s="1" t="s">
        <v>59</v>
      </c>
      <c r="C7" t="s">
        <v>67</v>
      </c>
      <c r="D7" s="16"/>
      <c r="F7" s="18" t="s">
        <v>60</v>
      </c>
      <c r="G7" s="17" t="s">
        <v>68</v>
      </c>
      <c r="H7" s="1"/>
      <c r="I7" s="1"/>
    </row>
    <row r="8" spans="1:12" ht="13.5" customHeight="1" x14ac:dyDescent="0.15">
      <c r="B8" s="1"/>
      <c r="C8" s="16"/>
      <c r="D8" s="16"/>
      <c r="E8" s="16"/>
      <c r="F8" s="3" t="s">
        <v>58</v>
      </c>
      <c r="G8" s="17" t="s">
        <v>64</v>
      </c>
      <c r="H8" s="38"/>
      <c r="I8" s="38"/>
    </row>
    <row r="10" spans="1:12" ht="15" customHeight="1" x14ac:dyDescent="0.15">
      <c r="A10" s="2" t="s">
        <v>10</v>
      </c>
    </row>
    <row r="11" spans="1:12" ht="15" customHeight="1" x14ac:dyDescent="0.15">
      <c r="A11" s="2" t="s">
        <v>69</v>
      </c>
    </row>
    <row r="12" spans="1:12" ht="15" customHeight="1" x14ac:dyDescent="0.15">
      <c r="A12" s="2" t="s">
        <v>34</v>
      </c>
    </row>
    <row r="13" spans="1:12" ht="15" customHeight="1" x14ac:dyDescent="0.15">
      <c r="A13" s="2" t="s">
        <v>35</v>
      </c>
    </row>
    <row r="14" spans="1:12" ht="15" customHeight="1" x14ac:dyDescent="0.15">
      <c r="A14" s="2" t="s">
        <v>36</v>
      </c>
    </row>
    <row r="15" spans="1:12" ht="15" customHeight="1" x14ac:dyDescent="0.15">
      <c r="A15" s="40"/>
    </row>
    <row r="16" spans="1:12" ht="15" customHeight="1" x14ac:dyDescent="0.15">
      <c r="A16" s="40"/>
    </row>
    <row r="17" spans="1:13" ht="13.5" customHeight="1" x14ac:dyDescent="0.15">
      <c r="A17" s="2"/>
      <c r="J17" t="s">
        <v>53</v>
      </c>
    </row>
    <row r="18" spans="1:13" x14ac:dyDescent="0.15">
      <c r="A18" s="43" t="s">
        <v>0</v>
      </c>
      <c r="B18" s="41" t="s">
        <v>1</v>
      </c>
      <c r="C18" s="41" t="s">
        <v>2</v>
      </c>
      <c r="D18" s="41" t="s">
        <v>3</v>
      </c>
      <c r="E18" s="41" t="s">
        <v>4</v>
      </c>
      <c r="F18" s="50" t="s">
        <v>50</v>
      </c>
      <c r="G18" s="51"/>
      <c r="H18" s="41" t="s">
        <v>26</v>
      </c>
      <c r="I18" s="43" t="s">
        <v>65</v>
      </c>
    </row>
    <row r="19" spans="1:13" ht="13.5" customHeight="1" x14ac:dyDescent="0.15">
      <c r="A19" s="44"/>
      <c r="B19" s="42"/>
      <c r="C19" s="42"/>
      <c r="D19" s="42"/>
      <c r="E19" s="42"/>
      <c r="F19" s="4" t="s">
        <v>54</v>
      </c>
      <c r="G19" s="4" t="s">
        <v>55</v>
      </c>
      <c r="H19" s="42"/>
      <c r="I19" s="44"/>
      <c r="J19" s="10" t="s">
        <v>46</v>
      </c>
      <c r="K19" s="11" t="s">
        <v>47</v>
      </c>
    </row>
    <row r="20" spans="1:13" ht="28.5" customHeight="1" x14ac:dyDescent="0.15">
      <c r="A20" s="4">
        <v>1</v>
      </c>
      <c r="B20" s="4"/>
      <c r="C20" s="6"/>
      <c r="D20" s="13"/>
      <c r="E20" s="13"/>
      <c r="F20" s="4"/>
      <c r="G20" s="4"/>
      <c r="H20" s="4"/>
      <c r="I20" s="39"/>
      <c r="J20" s="1" t="s">
        <v>48</v>
      </c>
      <c r="K20" t="s">
        <v>49</v>
      </c>
    </row>
    <row r="21" spans="1:13" ht="28.5" customHeight="1" x14ac:dyDescent="0.15">
      <c r="A21" s="4">
        <v>2</v>
      </c>
      <c r="B21" s="4"/>
      <c r="C21" s="6"/>
      <c r="D21" s="6"/>
      <c r="E21" s="6"/>
      <c r="F21" s="4"/>
      <c r="G21" s="4"/>
      <c r="H21" s="4"/>
      <c r="I21" s="5"/>
      <c r="J21" s="1" t="s">
        <v>50</v>
      </c>
      <c r="K21" t="s">
        <v>51</v>
      </c>
    </row>
    <row r="22" spans="1:13" ht="28.5" customHeight="1" x14ac:dyDescent="0.15">
      <c r="A22" s="4">
        <v>3</v>
      </c>
      <c r="B22" s="4"/>
      <c r="C22" s="6"/>
      <c r="D22" s="6"/>
      <c r="E22" s="6"/>
      <c r="F22" s="4"/>
      <c r="G22" s="4"/>
      <c r="H22" s="4"/>
      <c r="I22" s="5"/>
      <c r="J22" s="1"/>
      <c r="K22" t="s">
        <v>56</v>
      </c>
    </row>
    <row r="23" spans="1:13" ht="28.5" customHeight="1" x14ac:dyDescent="0.15">
      <c r="A23" s="4">
        <v>4</v>
      </c>
      <c r="B23" s="4"/>
      <c r="C23" s="6"/>
      <c r="D23" s="6"/>
      <c r="E23" s="6"/>
      <c r="F23" s="4"/>
      <c r="G23" s="4"/>
      <c r="H23" s="4"/>
      <c r="I23" s="5"/>
      <c r="J23" s="1" t="s">
        <v>26</v>
      </c>
      <c r="K23" t="s">
        <v>52</v>
      </c>
    </row>
    <row r="24" spans="1:13" ht="28.5" customHeight="1" x14ac:dyDescent="0.15">
      <c r="A24" s="4">
        <v>5</v>
      </c>
      <c r="B24" s="4"/>
      <c r="C24" s="6"/>
      <c r="D24" s="6"/>
      <c r="E24" s="6"/>
      <c r="F24" s="4"/>
      <c r="G24" s="4"/>
      <c r="H24" s="4"/>
      <c r="I24" s="5"/>
    </row>
    <row r="25" spans="1:13" ht="28.5" customHeight="1" x14ac:dyDescent="0.15">
      <c r="A25" s="4">
        <v>6</v>
      </c>
      <c r="B25" s="4"/>
      <c r="C25" s="6"/>
      <c r="D25" s="6"/>
      <c r="E25" s="6"/>
      <c r="F25" s="4"/>
      <c r="G25" s="4"/>
      <c r="H25" s="4"/>
      <c r="I25" s="5"/>
    </row>
    <row r="26" spans="1:13" ht="28.5" customHeight="1" x14ac:dyDescent="0.15">
      <c r="A26" s="4">
        <v>7</v>
      </c>
      <c r="B26" s="4"/>
      <c r="C26" s="6"/>
      <c r="D26" s="6"/>
      <c r="E26" s="6"/>
      <c r="F26" s="4"/>
      <c r="G26" s="4"/>
      <c r="H26" s="4"/>
      <c r="I26" s="5"/>
    </row>
    <row r="27" spans="1:13" ht="28.5" customHeight="1" x14ac:dyDescent="0.15">
      <c r="A27" s="4">
        <v>8</v>
      </c>
      <c r="B27" s="4"/>
      <c r="C27" s="6" t="str">
        <f t="shared" ref="C27:C34" si="0">PHONETIC(B27)</f>
        <v/>
      </c>
      <c r="D27" s="6"/>
      <c r="E27" s="6"/>
      <c r="F27" s="4"/>
      <c r="G27" s="4"/>
      <c r="H27" s="4"/>
      <c r="I27" s="5"/>
      <c r="K27" s="1" t="s">
        <v>19</v>
      </c>
      <c r="L27">
        <f>COUNTIF(D$20:D$34,K27)</f>
        <v>0</v>
      </c>
      <c r="M27" t="s">
        <v>28</v>
      </c>
    </row>
    <row r="28" spans="1:13" ht="28.5" customHeight="1" x14ac:dyDescent="0.15">
      <c r="A28" s="4">
        <v>9</v>
      </c>
      <c r="B28" s="4"/>
      <c r="C28" s="6" t="str">
        <f t="shared" si="0"/>
        <v/>
      </c>
      <c r="D28" s="6"/>
      <c r="E28" s="6"/>
      <c r="F28" s="4"/>
      <c r="G28" s="4"/>
      <c r="H28" s="4"/>
      <c r="I28" s="5"/>
      <c r="K28" s="1" t="s">
        <v>21</v>
      </c>
      <c r="L28">
        <f>COUNTIF(D$20:D$34,K28)</f>
        <v>0</v>
      </c>
      <c r="M28" t="s">
        <v>28</v>
      </c>
    </row>
    <row r="29" spans="1:13" ht="28.5" customHeight="1" x14ac:dyDescent="0.15">
      <c r="A29" s="4">
        <v>10</v>
      </c>
      <c r="B29" s="4"/>
      <c r="C29" s="6" t="str">
        <f t="shared" si="0"/>
        <v/>
      </c>
      <c r="D29" s="6"/>
      <c r="E29" s="6"/>
      <c r="F29" s="4"/>
      <c r="G29" s="4"/>
      <c r="H29" s="4"/>
      <c r="I29" s="5"/>
      <c r="L29" t="str">
        <f>IF(C40=0,"",L27+L28)</f>
        <v/>
      </c>
    </row>
    <row r="30" spans="1:13" ht="28.5" customHeight="1" x14ac:dyDescent="0.15">
      <c r="A30" s="4">
        <v>11</v>
      </c>
      <c r="B30" s="4"/>
      <c r="C30" s="6" t="str">
        <f t="shared" si="0"/>
        <v/>
      </c>
      <c r="D30" s="6"/>
      <c r="E30" s="6"/>
      <c r="F30" s="4"/>
      <c r="G30" s="4"/>
      <c r="H30" s="4"/>
      <c r="I30" s="5"/>
      <c r="K30" s="1" t="s">
        <v>37</v>
      </c>
      <c r="L30">
        <f t="shared" ref="L30:L35" si="1">COUNTIF(F$20:F$34,K30)</f>
        <v>0</v>
      </c>
      <c r="M30" t="s">
        <v>28</v>
      </c>
    </row>
    <row r="31" spans="1:13" ht="28.5" customHeight="1" x14ac:dyDescent="0.15">
      <c r="A31" s="4">
        <v>12</v>
      </c>
      <c r="B31" s="4"/>
      <c r="C31" s="6" t="str">
        <f t="shared" si="0"/>
        <v/>
      </c>
      <c r="D31" s="6"/>
      <c r="E31" s="6"/>
      <c r="F31" s="4"/>
      <c r="G31" s="4"/>
      <c r="H31" s="4"/>
      <c r="I31" s="5"/>
      <c r="K31" s="1" t="s">
        <v>40</v>
      </c>
      <c r="L31">
        <f t="shared" si="1"/>
        <v>0</v>
      </c>
      <c r="M31" t="s">
        <v>28</v>
      </c>
    </row>
    <row r="32" spans="1:13" ht="28.5" customHeight="1" x14ac:dyDescent="0.15">
      <c r="A32" s="4">
        <v>13</v>
      </c>
      <c r="B32" s="4"/>
      <c r="C32" s="6" t="str">
        <f t="shared" si="0"/>
        <v/>
      </c>
      <c r="D32" s="6"/>
      <c r="E32" s="6"/>
      <c r="F32" s="4"/>
      <c r="G32" s="4"/>
      <c r="H32" s="4"/>
      <c r="I32" s="5"/>
      <c r="K32" s="1" t="s">
        <v>38</v>
      </c>
      <c r="L32">
        <f t="shared" si="1"/>
        <v>0</v>
      </c>
      <c r="M32" t="s">
        <v>28</v>
      </c>
    </row>
    <row r="33" spans="1:13" ht="28.5" customHeight="1" x14ac:dyDescent="0.15">
      <c r="A33" s="4">
        <v>14</v>
      </c>
      <c r="B33" s="4"/>
      <c r="C33" s="6" t="str">
        <f t="shared" si="0"/>
        <v/>
      </c>
      <c r="D33" s="6"/>
      <c r="E33" s="6"/>
      <c r="F33" s="4"/>
      <c r="G33" s="4"/>
      <c r="H33" s="4"/>
      <c r="I33" s="5"/>
      <c r="K33" s="1" t="s">
        <v>39</v>
      </c>
      <c r="L33">
        <f t="shared" si="1"/>
        <v>0</v>
      </c>
      <c r="M33" t="s">
        <v>28</v>
      </c>
    </row>
    <row r="34" spans="1:13" ht="28.5" customHeight="1" x14ac:dyDescent="0.15">
      <c r="A34" s="4">
        <v>15</v>
      </c>
      <c r="B34" s="4"/>
      <c r="C34" s="6" t="str">
        <f t="shared" si="0"/>
        <v/>
      </c>
      <c r="D34" s="6"/>
      <c r="E34" s="6"/>
      <c r="F34" s="4"/>
      <c r="G34" s="4"/>
      <c r="H34" s="4"/>
      <c r="I34" s="5"/>
      <c r="K34" s="1" t="s">
        <v>41</v>
      </c>
      <c r="L34">
        <f t="shared" si="1"/>
        <v>0</v>
      </c>
      <c r="M34" t="s">
        <v>28</v>
      </c>
    </row>
    <row r="35" spans="1:13" ht="15" customHeight="1" x14ac:dyDescent="0.15">
      <c r="K35" s="1" t="s">
        <v>42</v>
      </c>
      <c r="L35">
        <f t="shared" si="1"/>
        <v>0</v>
      </c>
      <c r="M35" t="s">
        <v>28</v>
      </c>
    </row>
    <row r="36" spans="1:13" ht="18" customHeight="1" x14ac:dyDescent="0.15">
      <c r="B36" s="19" t="s">
        <v>22</v>
      </c>
      <c r="C36" s="20">
        <f>COUNTIF(E$20:E$34,B36)</f>
        <v>0</v>
      </c>
      <c r="D36" s="21" t="s">
        <v>28</v>
      </c>
      <c r="E36" s="22" t="s">
        <v>29</v>
      </c>
      <c r="F36" s="23">
        <f>C36*2000</f>
        <v>0</v>
      </c>
      <c r="G36" s="24" t="s">
        <v>32</v>
      </c>
      <c r="H36" t="s">
        <v>57</v>
      </c>
      <c r="L36" t="str">
        <f>IF(C40=0,"",SUM(L30:L35))</f>
        <v/>
      </c>
    </row>
    <row r="37" spans="1:13" ht="18" customHeight="1" x14ac:dyDescent="0.15">
      <c r="B37" s="25" t="s">
        <v>23</v>
      </c>
      <c r="C37" s="26">
        <f>COUNTIF(E$20:E$34,B37)</f>
        <v>0</v>
      </c>
      <c r="D37" s="27" t="s">
        <v>28</v>
      </c>
      <c r="E37" s="28" t="s">
        <v>29</v>
      </c>
      <c r="F37" s="29">
        <f t="shared" ref="F37" si="2">C37*2000</f>
        <v>0</v>
      </c>
      <c r="G37" s="30" t="s">
        <v>32</v>
      </c>
      <c r="K37" s="1" t="s">
        <v>43</v>
      </c>
      <c r="L37">
        <f>COUNTIF(H$20:H$34,K37)</f>
        <v>0</v>
      </c>
      <c r="M37" t="s">
        <v>28</v>
      </c>
    </row>
    <row r="38" spans="1:13" ht="18" customHeight="1" x14ac:dyDescent="0.15">
      <c r="B38" s="25" t="s">
        <v>24</v>
      </c>
      <c r="C38" s="26">
        <f>COUNTIF(E$20:E$34,B38)</f>
        <v>0</v>
      </c>
      <c r="D38" s="27" t="s">
        <v>28</v>
      </c>
      <c r="E38" s="28" t="s">
        <v>30</v>
      </c>
      <c r="F38" s="29">
        <f>C38*1000</f>
        <v>0</v>
      </c>
      <c r="G38" s="30" t="s">
        <v>32</v>
      </c>
      <c r="K38" s="1" t="s">
        <v>44</v>
      </c>
      <c r="L38">
        <f>COUNTIF(H$20:H$34,K38)</f>
        <v>0</v>
      </c>
      <c r="M38" t="s">
        <v>28</v>
      </c>
    </row>
    <row r="39" spans="1:13" ht="18" customHeight="1" x14ac:dyDescent="0.15">
      <c r="B39" s="31" t="s">
        <v>27</v>
      </c>
      <c r="C39" s="32">
        <f>COUNTIF(E$20:E$34,B39)</f>
        <v>0</v>
      </c>
      <c r="D39" s="33" t="s">
        <v>28</v>
      </c>
      <c r="E39" s="34" t="s">
        <v>31</v>
      </c>
      <c r="F39" s="35">
        <f>C39*500</f>
        <v>0</v>
      </c>
      <c r="G39" s="36" t="s">
        <v>32</v>
      </c>
      <c r="K39" s="1" t="s">
        <v>45</v>
      </c>
      <c r="L39">
        <f>COUNTIF(H$20:H$34,K39)</f>
        <v>0</v>
      </c>
      <c r="M39" t="s">
        <v>28</v>
      </c>
    </row>
    <row r="40" spans="1:13" ht="18" customHeight="1" x14ac:dyDescent="0.15">
      <c r="B40" s="4" t="s">
        <v>33</v>
      </c>
      <c r="C40" s="7">
        <f>SUM(C36:C39)</f>
        <v>0</v>
      </c>
      <c r="D40" s="9" t="s">
        <v>28</v>
      </c>
      <c r="E40" s="8"/>
      <c r="F40" s="12">
        <f>SUM(F36:F39)</f>
        <v>0</v>
      </c>
      <c r="G40" s="8" t="s">
        <v>32</v>
      </c>
      <c r="L40" t="str">
        <f>IF(C40=0,"",SUM(L37:L39))</f>
        <v/>
      </c>
    </row>
    <row r="44" spans="1:13" x14ac:dyDescent="0.15">
      <c r="E44" t="str">
        <f>IF(C40=0,"",IF(L29=C$40,"OK","再確認"))</f>
        <v/>
      </c>
    </row>
    <row r="51" spans="5:5" x14ac:dyDescent="0.15">
      <c r="E51" t="str">
        <f>IF(L32=0,"",IF(L36=C$40,"OK","再確認"))</f>
        <v/>
      </c>
    </row>
    <row r="55" spans="5:5" x14ac:dyDescent="0.15">
      <c r="E55" t="str">
        <f>IF(C40=0,"",IF(L40=C$40,"OK","再確認"))</f>
        <v/>
      </c>
    </row>
  </sheetData>
  <mergeCells count="16">
    <mergeCell ref="C3:E3"/>
    <mergeCell ref="C4:E4"/>
    <mergeCell ref="A1:I1"/>
    <mergeCell ref="G3:I3"/>
    <mergeCell ref="G4:I4"/>
    <mergeCell ref="B4:B5"/>
    <mergeCell ref="A18:A19"/>
    <mergeCell ref="B18:B19"/>
    <mergeCell ref="C18:C19"/>
    <mergeCell ref="D18:D19"/>
    <mergeCell ref="F18:G18"/>
    <mergeCell ref="H18:H19"/>
    <mergeCell ref="I18:I19"/>
    <mergeCell ref="C5:E5"/>
    <mergeCell ref="E18:E19"/>
    <mergeCell ref="G5:I5"/>
  </mergeCells>
  <phoneticPr fontId="1"/>
  <dataValidations count="4">
    <dataValidation type="list" allowBlank="1" showInputMessage="1" showErrorMessage="1" sqref="D20:D34" xr:uid="{00000000-0002-0000-0000-000000000000}">
      <formula1>性別</formula1>
    </dataValidation>
    <dataValidation type="list" allowBlank="1" showInputMessage="1" showErrorMessage="1" sqref="F20:G34" xr:uid="{00000000-0002-0000-0000-000001000000}">
      <formula1>種目</formula1>
    </dataValidation>
    <dataValidation type="list" allowBlank="1" showInputMessage="1" showErrorMessage="1" sqref="E20:E34" xr:uid="{00000000-0002-0000-0000-000002000000}">
      <formula1>区分</formula1>
    </dataValidation>
    <dataValidation type="list" allowBlank="1" showInputMessage="1" showErrorMessage="1" sqref="H20:H34" xr:uid="{00000000-0002-0000-0000-000003000000}">
      <formula1>種別</formula1>
    </dataValidation>
  </dataValidations>
  <pageMargins left="0.70866141732283472" right="0.70866141732283472" top="0.55118110236220474" bottom="0.35433070866141736" header="0.31496062992125984" footer="0.31496062992125984"/>
  <pageSetup paperSize="9" orientation="portrait" r:id="rId1"/>
  <ignoredErrors>
    <ignoredError sqref="C27:C3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
  <sheetViews>
    <sheetView workbookViewId="0">
      <selection activeCell="B7" sqref="B7"/>
    </sheetView>
  </sheetViews>
  <sheetFormatPr defaultRowHeight="13.5" x14ac:dyDescent="0.15"/>
  <sheetData>
    <row r="1" spans="1:4" x14ac:dyDescent="0.15">
      <c r="A1" t="s">
        <v>20</v>
      </c>
      <c r="B1" t="s">
        <v>11</v>
      </c>
      <c r="C1" t="s">
        <v>16</v>
      </c>
      <c r="D1" t="s">
        <v>22</v>
      </c>
    </row>
    <row r="2" spans="1:4" x14ac:dyDescent="0.15">
      <c r="A2" t="s">
        <v>21</v>
      </c>
      <c r="B2" t="s">
        <v>12</v>
      </c>
      <c r="C2" t="s">
        <v>17</v>
      </c>
      <c r="D2" t="s">
        <v>23</v>
      </c>
    </row>
    <row r="3" spans="1:4" x14ac:dyDescent="0.15">
      <c r="B3" t="s">
        <v>13</v>
      </c>
      <c r="C3" t="s">
        <v>18</v>
      </c>
      <c r="D3" t="s">
        <v>24</v>
      </c>
    </row>
    <row r="4" spans="1:4" x14ac:dyDescent="0.15">
      <c r="B4" t="s">
        <v>14</v>
      </c>
      <c r="D4" t="s">
        <v>25</v>
      </c>
    </row>
    <row r="5" spans="1:4" x14ac:dyDescent="0.15">
      <c r="B5" t="s">
        <v>15</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Sheet1</vt:lpstr>
      <vt:lpstr>Sheet2</vt:lpstr>
      <vt:lpstr>Sheet3</vt:lpstr>
      <vt:lpstr>Sheet1!Print_Area</vt:lpstr>
      <vt:lpstr>区分</vt:lpstr>
      <vt:lpstr>種別</vt:lpstr>
      <vt:lpstr>種目</vt:lpstr>
      <vt:lpstr>性別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yashiro22</dc:creator>
  <cp:lastModifiedBy>user</cp:lastModifiedBy>
  <cp:lastPrinted>2020-09-26T05:52:25Z</cp:lastPrinted>
  <dcterms:created xsi:type="dcterms:W3CDTF">2017-09-01T05:03:50Z</dcterms:created>
  <dcterms:modified xsi:type="dcterms:W3CDTF">2023-09-15T04:43:31Z</dcterms:modified>
</cp:coreProperties>
</file>